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05" yWindow="255" windowWidth="15240" windowHeight="7995" activeTab="1"/>
  </bookViews>
  <sheets>
    <sheet name="見本" sheetId="1" r:id="rId1"/>
    <sheet name="記入用" sheetId="3" r:id="rId2"/>
  </sheets>
  <calcPr calcId="125725"/>
</workbook>
</file>

<file path=xl/calcChain.xml><?xml version="1.0" encoding="utf-8"?>
<calcChain xmlns="http://schemas.openxmlformats.org/spreadsheetml/2006/main">
  <c r="H32" i="3"/>
  <c r="F32"/>
  <c r="I32" s="1"/>
  <c r="C32"/>
  <c r="H31"/>
  <c r="F31"/>
  <c r="C31"/>
  <c r="H30"/>
  <c r="F30"/>
  <c r="C30"/>
  <c r="H29"/>
  <c r="F29"/>
  <c r="C29"/>
  <c r="K23"/>
  <c r="G23"/>
  <c r="E22"/>
  <c r="M23" s="1"/>
  <c r="M21"/>
  <c r="K21"/>
  <c r="I21"/>
  <c r="G21"/>
  <c r="E20"/>
  <c r="M19"/>
  <c r="K19"/>
  <c r="D31" s="1"/>
  <c r="I19"/>
  <c r="G19"/>
  <c r="E18"/>
  <c r="M17"/>
  <c r="E32" s="1"/>
  <c r="G32" s="1"/>
  <c r="K17"/>
  <c r="I17"/>
  <c r="G17"/>
  <c r="E16"/>
  <c r="I32" i="1"/>
  <c r="I31"/>
  <c r="I30"/>
  <c r="I29"/>
  <c r="H29"/>
  <c r="D33"/>
  <c r="D32"/>
  <c r="D31"/>
  <c r="D30"/>
  <c r="D29"/>
  <c r="C32"/>
  <c r="C31"/>
  <c r="C30"/>
  <c r="C29"/>
  <c r="H32"/>
  <c r="H31"/>
  <c r="H30"/>
  <c r="G17"/>
  <c r="F32"/>
  <c r="F31"/>
  <c r="F30"/>
  <c r="F29"/>
  <c r="G23"/>
  <c r="E16"/>
  <c r="M21"/>
  <c r="M19"/>
  <c r="M17"/>
  <c r="K23"/>
  <c r="K21"/>
  <c r="K19"/>
  <c r="K17"/>
  <c r="I21"/>
  <c r="I19"/>
  <c r="I17"/>
  <c r="G19"/>
  <c r="G21"/>
  <c r="E22"/>
  <c r="M23" s="1"/>
  <c r="E20"/>
  <c r="E18"/>
  <c r="D29" i="3" l="1"/>
  <c r="E31"/>
  <c r="G31" s="1"/>
  <c r="I31" s="1"/>
  <c r="H33"/>
  <c r="E29"/>
  <c r="D32"/>
  <c r="I23"/>
  <c r="E30" s="1"/>
  <c r="G30" s="1"/>
  <c r="I30" s="1"/>
  <c r="H33" i="1"/>
  <c r="E29"/>
  <c r="I23"/>
  <c r="E30" s="1"/>
  <c r="G30" s="1"/>
  <c r="E31"/>
  <c r="G31" s="1"/>
  <c r="E32"/>
  <c r="G32" s="1"/>
  <c r="E33" i="3" l="1"/>
  <c r="G29"/>
  <c r="D30"/>
  <c r="D33" s="1"/>
  <c r="E33" i="1"/>
  <c r="G29"/>
  <c r="G33" i="3" l="1"/>
  <c r="I29"/>
  <c r="I33" s="1"/>
  <c r="I33" i="1"/>
  <c r="G33"/>
</calcChain>
</file>

<file path=xl/comments1.xml><?xml version="1.0" encoding="utf-8"?>
<comments xmlns="http://schemas.openxmlformats.org/spreadsheetml/2006/main">
  <authors>
    <author>kawachi</author>
  </authors>
  <commentList>
    <comment ref="D9" authorId="0">
      <text>
        <r>
          <rPr>
            <sz val="9"/>
            <color indexed="81"/>
            <rFont val="ＭＳ Ｐゴシック"/>
            <family val="3"/>
            <charset val="128"/>
          </rPr>
          <t>会期中使用可能な番号。できれば複数。</t>
        </r>
      </text>
    </comment>
    <comment ref="D12" authorId="0">
      <text>
        <r>
          <rPr>
            <sz val="9"/>
            <color indexed="81"/>
            <rFont val="ＭＳ Ｐゴシック"/>
            <family val="3"/>
            <charset val="128"/>
          </rPr>
          <t>割引対象の場合は
◯を記入</t>
        </r>
      </text>
    </comment>
    <comment ref="G15" authorId="0">
      <text>
        <r>
          <rPr>
            <sz val="9"/>
            <color indexed="81"/>
            <rFont val="ＭＳ Ｐゴシック"/>
            <family val="3"/>
            <charset val="128"/>
          </rPr>
          <t>自動計算されます。</t>
        </r>
      </text>
    </comment>
    <comment ref="H28" authorId="0">
      <text>
        <r>
          <rPr>
            <sz val="9"/>
            <color indexed="81"/>
            <rFont val="ＭＳ Ｐゴシック"/>
            <family val="3"/>
            <charset val="128"/>
          </rPr>
          <t xml:space="preserve">両方が当てはまる場合、二人目割引より
学生・ポスドク割引が経済的 </t>
        </r>
      </text>
    </comment>
    <comment ref="I28" authorId="0">
      <text>
        <r>
          <rPr>
            <sz val="9"/>
            <color indexed="81"/>
            <rFont val="ＭＳ Ｐゴシック"/>
            <family val="3"/>
            <charset val="128"/>
          </rPr>
          <t>一日の保育時間が子どもに依って違う場合はその旨、備考欄に記入してください。ご相談の上、別途計算します。</t>
        </r>
      </text>
    </comment>
  </commentList>
</comments>
</file>

<file path=xl/comments2.xml><?xml version="1.0" encoding="utf-8"?>
<comments xmlns="http://schemas.openxmlformats.org/spreadsheetml/2006/main">
  <authors>
    <author>kawachi</author>
  </authors>
  <commentList>
    <comment ref="D9" authorId="0">
      <text>
        <r>
          <rPr>
            <sz val="9"/>
            <color indexed="81"/>
            <rFont val="ＭＳ Ｐゴシック"/>
            <family val="3"/>
            <charset val="128"/>
          </rPr>
          <t>会期中使用可能な番号。できれば複数。</t>
        </r>
      </text>
    </comment>
    <comment ref="D12" authorId="0">
      <text>
        <r>
          <rPr>
            <sz val="9"/>
            <color indexed="81"/>
            <rFont val="ＭＳ Ｐゴシック"/>
            <family val="3"/>
            <charset val="128"/>
          </rPr>
          <t>割引対象の場合は
◯を記入</t>
        </r>
      </text>
    </comment>
    <comment ref="E14" authorId="0">
      <text>
        <r>
          <rPr>
            <sz val="9"/>
            <color indexed="81"/>
            <rFont val="ＭＳ Ｐゴシック"/>
            <family val="3"/>
            <charset val="128"/>
          </rPr>
          <t xml:space="preserve">自動計算されます。
</t>
        </r>
      </text>
    </comment>
    <comment ref="G15" authorId="0">
      <text>
        <r>
          <rPr>
            <sz val="9"/>
            <color indexed="81"/>
            <rFont val="ＭＳ Ｐゴシック"/>
            <family val="3"/>
            <charset val="128"/>
          </rPr>
          <t>保育時間は自動計算されます。</t>
        </r>
      </text>
    </comment>
    <comment ref="H28" authorId="0">
      <text>
        <r>
          <rPr>
            <sz val="9"/>
            <color indexed="81"/>
            <rFont val="ＭＳ Ｐゴシック"/>
            <family val="3"/>
            <charset val="128"/>
          </rPr>
          <t xml:space="preserve">両方が当てはまる場合、二人目割引より
学生・ポスドク割引が経済的 </t>
        </r>
      </text>
    </comment>
    <comment ref="I28" authorId="0">
      <text>
        <r>
          <rPr>
            <sz val="9"/>
            <color indexed="81"/>
            <rFont val="ＭＳ Ｐゴシック"/>
            <family val="3"/>
            <charset val="128"/>
          </rPr>
          <t>一日の保育時間が子どもに依って違う場合はその旨、備考欄に記入してください。ご相談の上、別途計算します。</t>
        </r>
      </text>
    </comment>
  </commentList>
</comments>
</file>

<file path=xl/sharedStrings.xml><?xml version="1.0" encoding="utf-8"?>
<sst xmlns="http://schemas.openxmlformats.org/spreadsheetml/2006/main" count="77" uniqueCount="40">
  <si>
    <t>お子さんの名前</t>
    <rPh sb="1" eb="2">
      <t>コ</t>
    </rPh>
    <rPh sb="5" eb="7">
      <t>ナマエ</t>
    </rPh>
    <phoneticPr fontId="1"/>
  </si>
  <si>
    <t>保育開始・終了時刻</t>
    <rPh sb="0" eb="2">
      <t>ホイク</t>
    </rPh>
    <rPh sb="2" eb="4">
      <t>カイシ</t>
    </rPh>
    <rPh sb="5" eb="7">
      <t>シュウリョウ</t>
    </rPh>
    <rPh sb="7" eb="9">
      <t>ジコク</t>
    </rPh>
    <phoneticPr fontId="1"/>
  </si>
  <si>
    <t>年齢＠学会初日</t>
    <rPh sb="0" eb="2">
      <t>ネンレイ</t>
    </rPh>
    <rPh sb="3" eb="5">
      <t>ガッカイ</t>
    </rPh>
    <rPh sb="5" eb="7">
      <t>ショニチ</t>
    </rPh>
    <phoneticPr fontId="1"/>
  </si>
  <si>
    <t>生年月日YYYY/MM/DD</t>
    <rPh sb="0" eb="4">
      <t>セイネンガッピ</t>
    </rPh>
    <phoneticPr fontId="1"/>
  </si>
  <si>
    <t>物理　太郎</t>
    <rPh sb="0" eb="2">
      <t>ブツリ</t>
    </rPh>
    <rPh sb="3" eb="5">
      <t>タロウ</t>
    </rPh>
    <phoneticPr fontId="1"/>
  </si>
  <si>
    <t>物理　花子</t>
    <rPh sb="0" eb="2">
      <t>ブツリ</t>
    </rPh>
    <rPh sb="3" eb="5">
      <t>ハナコ</t>
    </rPh>
    <phoneticPr fontId="1"/>
  </si>
  <si>
    <t>物理　次郎</t>
    <rPh sb="0" eb="2">
      <t>ブツリ</t>
    </rPh>
    <rPh sb="3" eb="5">
      <t>ジロウ</t>
    </rPh>
    <phoneticPr fontId="1"/>
  </si>
  <si>
    <t>合計</t>
    <rPh sb="0" eb="2">
      <t>ゴウケイ</t>
    </rPh>
    <phoneticPr fontId="1"/>
  </si>
  <si>
    <t>保育時間</t>
    <rPh sb="0" eb="4">
      <t>ホイクジカン</t>
    </rPh>
    <phoneticPr fontId="1"/>
  </si>
  <si>
    <t>ポスドク割引</t>
    <rPh sb="4" eb="6">
      <t>ワリビキ</t>
    </rPh>
    <phoneticPr fontId="1"/>
  </si>
  <si>
    <t>ブツリ　タロウ</t>
    <phoneticPr fontId="1"/>
  </si>
  <si>
    <t>ブツリ　ハナコ</t>
    <phoneticPr fontId="1"/>
  </si>
  <si>
    <t>ブツリ　ジロウ</t>
    <phoneticPr fontId="1"/>
  </si>
  <si>
    <t>二人目以降割引</t>
    <rPh sb="0" eb="3">
      <t>フタリメ</t>
    </rPh>
    <rPh sb="3" eb="5">
      <t>イコウ</t>
    </rPh>
    <rPh sb="5" eb="7">
      <t>ワリビキ</t>
    </rPh>
    <phoneticPr fontId="1"/>
  </si>
  <si>
    <t>備考</t>
    <rPh sb="0" eb="2">
      <t>ビコウ</t>
    </rPh>
    <phoneticPr fontId="1"/>
  </si>
  <si>
    <t>利用時間（のべ）</t>
    <rPh sb="0" eb="4">
      <t>リヨウジカン</t>
    </rPh>
    <phoneticPr fontId="1"/>
  </si>
  <si>
    <t>利用するお子さんの数</t>
    <rPh sb="0" eb="2">
      <t>リヨウ</t>
    </rPh>
    <rPh sb="5" eb="6">
      <t>コ</t>
    </rPh>
    <rPh sb="9" eb="10">
      <t>カズ</t>
    </rPh>
    <phoneticPr fontId="1"/>
  </si>
  <si>
    <t>＜以下に表示されるお申込内容をご確認ください＞</t>
    <rPh sb="1" eb="3">
      <t>イカ</t>
    </rPh>
    <rPh sb="4" eb="6">
      <t>ヒョウジ</t>
    </rPh>
    <rPh sb="10" eb="14">
      <t>モウシコミナイヨウ</t>
    </rPh>
    <rPh sb="16" eb="18">
      <t>カクニン</t>
    </rPh>
    <phoneticPr fontId="1"/>
  </si>
  <si>
    <t>ポスドク・学生割引</t>
    <rPh sb="5" eb="7">
      <t>ガクセイ</t>
    </rPh>
    <rPh sb="7" eb="9">
      <t>ワリビキ</t>
    </rPh>
    <phoneticPr fontId="1"/>
  </si>
  <si>
    <t>氏名</t>
    <rPh sb="0" eb="1">
      <t>し</t>
    </rPh>
    <rPh sb="1" eb="2">
      <t>めい</t>
    </rPh>
    <phoneticPr fontId="10" type="Hiragana"/>
  </si>
  <si>
    <t>メールアドレス</t>
    <phoneticPr fontId="8"/>
  </si>
  <si>
    <t>フリガナ</t>
    <phoneticPr fontId="8"/>
  </si>
  <si>
    <t>お子様の住所（保険用）</t>
    <rPh sb="1" eb="3">
      <t>コサマ</t>
    </rPh>
    <rPh sb="4" eb="6">
      <t>ジュウショ</t>
    </rPh>
    <rPh sb="7" eb="10">
      <t>ホケンヨウ</t>
    </rPh>
    <phoneticPr fontId="8"/>
  </si>
  <si>
    <t>所属先住所・電話番号</t>
    <rPh sb="0" eb="3">
      <t>ショゾクサキ</t>
    </rPh>
    <rPh sb="3" eb="5">
      <t>ジュウショ</t>
    </rPh>
    <rPh sb="6" eb="10">
      <t>デンワバンゴウ</t>
    </rPh>
    <phoneticPr fontId="8"/>
  </si>
  <si>
    <t>社団法人・日本物理学会　</t>
    <phoneticPr fontId="1"/>
  </si>
  <si>
    <t>〒113-0034 東京都 文京区 湯島 2－31－22　　（代表）　03-3816-6201</t>
    <rPh sb="31" eb="33">
      <t>ダイヒョウ</t>
    </rPh>
    <phoneticPr fontId="1"/>
  </si>
  <si>
    <t>物理　好</t>
    <rPh sb="0" eb="2">
      <t>ブツリ</t>
    </rPh>
    <rPh sb="3" eb="4">
      <t>コノ</t>
    </rPh>
    <phoneticPr fontId="1"/>
  </si>
  <si>
    <t>ブツリ　コノミ</t>
    <phoneticPr fontId="1"/>
  </si>
  <si>
    <t>①　090-xxxx-****  （物理　好）</t>
    <rPh sb="18" eb="20">
      <t>ブツリ</t>
    </rPh>
    <rPh sb="21" eb="22">
      <t>コノ</t>
    </rPh>
    <phoneticPr fontId="8"/>
  </si>
  <si>
    <t>②　080-++++-xxxx  (理科　学）</t>
    <rPh sb="18" eb="20">
      <t>リカ</t>
    </rPh>
    <rPh sb="21" eb="22">
      <t>マナブ</t>
    </rPh>
    <phoneticPr fontId="8"/>
  </si>
  <si>
    <t>保護者（申込者）・所属</t>
    <rPh sb="0" eb="3">
      <t>ホゴシャ</t>
    </rPh>
    <rPh sb="4" eb="6">
      <t>モウシコミ</t>
    </rPh>
    <rPh sb="6" eb="7">
      <t>シャ</t>
    </rPh>
    <rPh sb="9" eb="11">
      <t>ショゾク</t>
    </rPh>
    <phoneticPr fontId="8"/>
  </si>
  <si>
    <t>緊急連絡電話番号　　　</t>
    <rPh sb="0" eb="2">
      <t>キンキュウ</t>
    </rPh>
    <rPh sb="2" eb="4">
      <t>レンラク</t>
    </rPh>
    <rPh sb="4" eb="6">
      <t>デンワ</t>
    </rPh>
    <rPh sb="6" eb="8">
      <t>バンゴウ</t>
    </rPh>
    <phoneticPr fontId="8"/>
  </si>
  <si>
    <t xml:space="preserve"> 〒000-0000  ++++県　*** 市　xxx  4-15-502</t>
    <rPh sb="16" eb="17">
      <t>ケン</t>
    </rPh>
    <rPh sb="22" eb="23">
      <t>シ</t>
    </rPh>
    <phoneticPr fontId="1"/>
  </si>
  <si>
    <t>オレンジ枠部分に記入の上、butsuri.hoiku@gmail.com に添付・送付ください。</t>
    <rPh sb="4" eb="5">
      <t>ワク</t>
    </rPh>
    <rPh sb="5" eb="7">
      <t>ブブン</t>
    </rPh>
    <rPh sb="8" eb="10">
      <t>キニュウ</t>
    </rPh>
    <rPh sb="11" eb="12">
      <t>ウエ</t>
    </rPh>
    <rPh sb="38" eb="40">
      <t>テンプ</t>
    </rPh>
    <rPh sb="41" eb="43">
      <t>ソウフ</t>
    </rPh>
    <phoneticPr fontId="1"/>
  </si>
  <si>
    <t>授乳スペースが必要、アレルギー等、特別な注意事項がありましたらご記入ください：</t>
    <rPh sb="0" eb="2">
      <t>ジュニュウ</t>
    </rPh>
    <rPh sb="7" eb="9">
      <t>ヒツヨウ</t>
    </rPh>
    <rPh sb="15" eb="16">
      <t>ナド</t>
    </rPh>
    <rPh sb="17" eb="19">
      <t>トクベツ</t>
    </rPh>
    <rPh sb="20" eb="24">
      <t>チュウイジコウ</t>
    </rPh>
    <rPh sb="32" eb="34">
      <t>キニュウ</t>
    </rPh>
    <phoneticPr fontId="1"/>
  </si>
  <si>
    <t>記入日 ：</t>
    <rPh sb="0" eb="2">
      <t>キニュウ</t>
    </rPh>
    <rPh sb="2" eb="3">
      <t>ビ</t>
    </rPh>
    <phoneticPr fontId="1"/>
  </si>
  <si>
    <t>料金（割引前）</t>
    <rPh sb="0" eb="2">
      <t>リョウキン</t>
    </rPh>
    <rPh sb="3" eb="6">
      <t>ワリビキマエ</t>
    </rPh>
    <phoneticPr fontId="1"/>
  </si>
  <si>
    <t>日時</t>
    <rPh sb="0" eb="2">
      <t>ニチジ</t>
    </rPh>
    <phoneticPr fontId="1"/>
  </si>
  <si>
    <t>利用時間（日あたり。最大）</t>
    <rPh sb="0" eb="4">
      <t>リヨウジカン</t>
    </rPh>
    <rPh sb="5" eb="6">
      <t>ヒ</t>
    </rPh>
    <rPh sb="10" eb="12">
      <t>サイダイ</t>
    </rPh>
    <phoneticPr fontId="1"/>
  </si>
  <si>
    <t>＜ご記入に従って以下に自動表示されるお申込内容をご確認ください＞</t>
    <rPh sb="2" eb="4">
      <t>キニュウ</t>
    </rPh>
    <rPh sb="5" eb="6">
      <t>シタガ</t>
    </rPh>
    <rPh sb="8" eb="10">
      <t>イカ</t>
    </rPh>
    <rPh sb="11" eb="13">
      <t>ジドウ</t>
    </rPh>
    <rPh sb="13" eb="15">
      <t>ヒョウジ</t>
    </rPh>
    <rPh sb="19" eb="23">
      <t>モウシコミナイヨウ</t>
    </rPh>
    <rPh sb="25" eb="27">
      <t>カクニン</t>
    </rPh>
    <phoneticPr fontId="1"/>
  </si>
</sst>
</file>

<file path=xl/styles.xml><?xml version="1.0" encoding="utf-8"?>
<styleSheet xmlns="http://schemas.openxmlformats.org/spreadsheetml/2006/main">
  <numFmts count="6">
    <numFmt numFmtId="5" formatCode="&quot;¥&quot;#,##0;&quot;¥&quot;\-#,##0"/>
    <numFmt numFmtId="176" formatCode="h:mm;@"/>
    <numFmt numFmtId="177" formatCode="0_);[Red]\(0\)"/>
    <numFmt numFmtId="178" formatCode="[h]:mm"/>
    <numFmt numFmtId="179" formatCode="&quot;¥&quot;#,##0_);[Red]\(&quot;¥&quot;#,##0\)"/>
    <numFmt numFmtId="180" formatCode="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8"/>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6"/>
      <name val="ＭＳ Ｐ明朝"/>
      <family val="1"/>
      <charset val="128"/>
    </font>
    <font>
      <sz val="10"/>
      <color theme="1"/>
      <name val="ＭＳ Ｐゴシック"/>
      <family val="2"/>
      <charset val="128"/>
      <scheme val="minor"/>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medium">
        <color rgb="FFFF9900"/>
      </right>
      <top style="medium">
        <color rgb="FFFF9900"/>
      </top>
      <bottom style="medium">
        <color rgb="FFFF99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indexed="64"/>
      </bottom>
      <diagonal/>
    </border>
    <border>
      <left/>
      <right/>
      <top style="dashed">
        <color auto="1"/>
      </top>
      <bottom style="thin">
        <color indexed="64"/>
      </bottom>
      <diagonal/>
    </border>
    <border>
      <left style="medium">
        <color rgb="FFFF9900"/>
      </left>
      <right/>
      <top style="medium">
        <color rgb="FFFF9900"/>
      </top>
      <bottom style="medium">
        <color rgb="FFFF9900"/>
      </bottom>
      <diagonal/>
    </border>
    <border>
      <left/>
      <right/>
      <top style="medium">
        <color rgb="FFFF9900"/>
      </top>
      <bottom style="medium">
        <color rgb="FFFF9900"/>
      </bottom>
      <diagonal/>
    </border>
    <border>
      <left style="medium">
        <color rgb="FFFF9900"/>
      </left>
      <right style="thin">
        <color auto="1"/>
      </right>
      <top style="medium">
        <color rgb="FFFF9900"/>
      </top>
      <bottom style="medium">
        <color rgb="FFFF9900"/>
      </bottom>
      <diagonal/>
    </border>
    <border>
      <left style="thin">
        <color auto="1"/>
      </left>
      <right style="medium">
        <color rgb="FFFF9900"/>
      </right>
      <top style="medium">
        <color rgb="FFFF9900"/>
      </top>
      <bottom style="medium">
        <color rgb="FFFF9900"/>
      </bottom>
      <diagonal/>
    </border>
    <border>
      <left style="thin">
        <color indexed="64"/>
      </left>
      <right/>
      <top style="thin">
        <color indexed="64"/>
      </top>
      <bottom style="thin">
        <color indexed="64"/>
      </bottom>
      <diagonal/>
    </border>
    <border>
      <left style="thin">
        <color indexed="64"/>
      </left>
      <right style="medium">
        <color rgb="FFFF9900"/>
      </right>
      <top style="medium">
        <color rgb="FFFF9900"/>
      </top>
      <bottom style="thin">
        <color indexed="64"/>
      </bottom>
      <diagonal/>
    </border>
    <border>
      <left style="medium">
        <color rgb="FFFF9900"/>
      </left>
      <right/>
      <top style="medium">
        <color rgb="FFFF9900"/>
      </top>
      <bottom/>
      <diagonal/>
    </border>
    <border>
      <left/>
      <right style="medium">
        <color rgb="FFFF9900"/>
      </right>
      <top style="medium">
        <color rgb="FFFF9900"/>
      </top>
      <bottom/>
      <diagonal/>
    </border>
    <border>
      <left style="medium">
        <color rgb="FFFF9900"/>
      </left>
      <right/>
      <top/>
      <bottom style="medium">
        <color rgb="FFFF9900"/>
      </bottom>
      <diagonal/>
    </border>
    <border>
      <left/>
      <right style="medium">
        <color rgb="FFFF9900"/>
      </right>
      <top/>
      <bottom style="medium">
        <color rgb="FFFF9900"/>
      </bottom>
      <diagonal/>
    </border>
    <border>
      <left style="medium">
        <color rgb="FFFF9900"/>
      </left>
      <right style="medium">
        <color rgb="FFFF9900"/>
      </right>
      <top style="medium">
        <color rgb="FFFF9900"/>
      </top>
      <bottom/>
      <diagonal/>
    </border>
    <border>
      <left style="medium">
        <color rgb="FFFF9900"/>
      </left>
      <right style="medium">
        <color rgb="FFFF9900"/>
      </right>
      <top/>
      <bottom style="medium">
        <color rgb="FFFF9900"/>
      </bottom>
      <diagonal/>
    </border>
    <border>
      <left style="thin">
        <color indexed="64"/>
      </left>
      <right/>
      <top style="medium">
        <color rgb="FFFF9900"/>
      </top>
      <bottom/>
      <diagonal/>
    </border>
    <border>
      <left/>
      <right style="thin">
        <color indexed="64"/>
      </right>
      <top style="medium">
        <color rgb="FFFF9900"/>
      </top>
      <bottom/>
      <diagonal/>
    </border>
    <border>
      <left style="thin">
        <color indexed="64"/>
      </left>
      <right style="thin">
        <color indexed="64"/>
      </right>
      <top style="medium">
        <color rgb="FFFF99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56" fontId="0" fillId="0" borderId="0" xfId="0" applyNumberFormat="1">
      <alignment vertical="center"/>
    </xf>
    <xf numFmtId="176" fontId="0" fillId="0" borderId="0" xfId="0" applyNumberFormat="1" applyAlignment="1">
      <alignment horizontal="center" vertical="center"/>
    </xf>
    <xf numFmtId="0" fontId="4" fillId="0" borderId="0" xfId="0" applyFont="1" applyBorder="1" applyAlignment="1">
      <alignment horizontal="center" vertical="center"/>
    </xf>
    <xf numFmtId="0" fontId="0" fillId="0" borderId="6" xfId="0" applyBorder="1">
      <alignment vertical="center"/>
    </xf>
    <xf numFmtId="20" fontId="0" fillId="0" borderId="10"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0" fontId="2" fillId="0" borderId="11" xfId="0" applyFont="1" applyBorder="1">
      <alignment vertical="center"/>
    </xf>
    <xf numFmtId="177" fontId="0" fillId="0" borderId="0" xfId="0" applyNumberFormat="1">
      <alignment vertical="center"/>
    </xf>
    <xf numFmtId="0" fontId="3" fillId="0" borderId="0" xfId="0" applyFont="1" applyAlignment="1">
      <alignment vertical="center" wrapText="1"/>
    </xf>
    <xf numFmtId="0" fontId="0" fillId="0" borderId="0" xfId="0">
      <alignment vertical="center"/>
    </xf>
    <xf numFmtId="0" fontId="3" fillId="0" borderId="0" xfId="0" applyNumberFormat="1" applyFont="1" applyAlignment="1">
      <alignment horizontal="center" vertical="center"/>
    </xf>
    <xf numFmtId="0" fontId="6" fillId="0" borderId="0" xfId="0" applyFont="1" applyAlignment="1">
      <alignment vertical="center" wrapText="1" shrinkToFit="1"/>
    </xf>
    <xf numFmtId="179" fontId="0" fillId="0" borderId="0" xfId="0" applyNumberFormat="1">
      <alignment vertical="center"/>
    </xf>
    <xf numFmtId="5" fontId="0" fillId="0" borderId="0" xfId="0" applyNumberFormat="1">
      <alignment vertical="center"/>
    </xf>
    <xf numFmtId="0" fontId="7" fillId="2" borderId="0" xfId="0" applyFont="1" applyFill="1">
      <alignment vertical="center"/>
    </xf>
    <xf numFmtId="0" fontId="9" fillId="2" borderId="12" xfId="0" applyFont="1" applyFill="1" applyBorder="1" applyAlignment="1">
      <alignment horizontal="distributed" vertical="center" justifyLastLine="1"/>
    </xf>
    <xf numFmtId="0" fontId="9" fillId="2" borderId="0" xfId="0" applyFont="1" applyFill="1" applyBorder="1" applyAlignment="1">
      <alignment horizontal="distributed" vertical="center" justifyLastLine="1"/>
    </xf>
    <xf numFmtId="0" fontId="4" fillId="0" borderId="1" xfId="0" applyFont="1" applyFill="1" applyBorder="1" applyAlignment="1">
      <alignment horizontal="center" vertical="center"/>
    </xf>
    <xf numFmtId="176" fontId="0" fillId="0" borderId="6" xfId="0" applyNumberFormat="1" applyBorder="1">
      <alignment vertical="center"/>
    </xf>
    <xf numFmtId="176" fontId="0" fillId="0" borderId="7" xfId="0" applyNumberFormat="1" applyBorder="1">
      <alignment vertical="center"/>
    </xf>
    <xf numFmtId="20" fontId="0" fillId="0" borderId="6" xfId="0" applyNumberFormat="1" applyBorder="1">
      <alignment vertical="center"/>
    </xf>
    <xf numFmtId="0" fontId="0" fillId="0" borderId="7" xfId="0" applyBorder="1">
      <alignment vertical="center"/>
    </xf>
    <xf numFmtId="0" fontId="2" fillId="0" borderId="23" xfId="0" applyFont="1" applyBorder="1" applyAlignment="1">
      <alignment vertical="center" wrapText="1"/>
    </xf>
    <xf numFmtId="176" fontId="0" fillId="0" borderId="5" xfId="0" applyNumberFormat="1" applyBorder="1">
      <alignment vertical="center"/>
    </xf>
    <xf numFmtId="176" fontId="0" fillId="0" borderId="3" xfId="0" applyNumberFormat="1" applyBorder="1">
      <alignment vertical="center"/>
    </xf>
    <xf numFmtId="20" fontId="0" fillId="0" borderId="5" xfId="0" applyNumberFormat="1" applyBorder="1">
      <alignment vertical="center"/>
    </xf>
    <xf numFmtId="20" fontId="0" fillId="0" borderId="3" xfId="0" applyNumberFormat="1" applyBorder="1">
      <alignment vertical="center"/>
    </xf>
    <xf numFmtId="180" fontId="0" fillId="0" borderId="0" xfId="0" applyNumberFormat="1">
      <alignment vertical="center"/>
    </xf>
    <xf numFmtId="0" fontId="2" fillId="0" borderId="6" xfId="0" applyFont="1" applyBorder="1">
      <alignment vertical="center"/>
    </xf>
    <xf numFmtId="178" fontId="0" fillId="0" borderId="6" xfId="0" applyNumberFormat="1" applyBorder="1" applyAlignment="1">
      <alignment horizontal="center" vertical="center"/>
    </xf>
    <xf numFmtId="179" fontId="0" fillId="0" borderId="6" xfId="0" applyNumberFormat="1" applyBorder="1">
      <alignment vertical="center"/>
    </xf>
    <xf numFmtId="0" fontId="3" fillId="0" borderId="0" xfId="0" applyNumberFormat="1" applyFont="1" applyAlignment="1">
      <alignment horizontal="center" vertical="center" wrapText="1"/>
    </xf>
    <xf numFmtId="176" fontId="0" fillId="0" borderId="0" xfId="0" applyNumberFormat="1">
      <alignment vertical="center"/>
    </xf>
    <xf numFmtId="14" fontId="0" fillId="0" borderId="5" xfId="0" applyNumberFormat="1" applyBorder="1" applyAlignment="1">
      <alignment horizontal="center" vertical="center"/>
    </xf>
    <xf numFmtId="14" fontId="0" fillId="0" borderId="7" xfId="0" applyNumberFormat="1" applyBorder="1" applyAlignment="1">
      <alignment horizontal="center" vertical="center"/>
    </xf>
    <xf numFmtId="14" fontId="11" fillId="0" borderId="34" xfId="0" applyNumberFormat="1" applyFont="1" applyBorder="1" applyAlignment="1">
      <alignment vertical="center"/>
    </xf>
    <xf numFmtId="14" fontId="11" fillId="0" borderId="33" xfId="0" applyNumberFormat="1" applyFont="1" applyBorder="1" applyAlignment="1">
      <alignment vertical="center"/>
    </xf>
    <xf numFmtId="0" fontId="0" fillId="0" borderId="34" xfId="0" applyNumberFormat="1" applyBorder="1" applyAlignment="1">
      <alignment horizontal="center" vertical="center"/>
    </xf>
    <xf numFmtId="0" fontId="0" fillId="0" borderId="33" xfId="0" applyNumberFormat="1" applyBorder="1" applyAlignment="1">
      <alignment horizontal="center" vertical="center"/>
    </xf>
    <xf numFmtId="0" fontId="3" fillId="0" borderId="5" xfId="0" applyFont="1" applyBorder="1" applyAlignment="1">
      <alignment vertical="center"/>
    </xf>
    <xf numFmtId="0" fontId="6" fillId="0" borderId="7" xfId="0" applyFont="1" applyBorder="1" applyAlignment="1">
      <alignment vertical="center"/>
    </xf>
    <xf numFmtId="0" fontId="2" fillId="0" borderId="3" xfId="0" applyFont="1" applyBorder="1" applyAlignment="1">
      <alignment vertical="center"/>
    </xf>
    <xf numFmtId="0" fontId="4" fillId="0" borderId="11" xfId="0" applyFont="1" applyBorder="1" applyAlignment="1">
      <alignment vertical="center"/>
    </xf>
    <xf numFmtId="14" fontId="11" fillId="0" borderId="32" xfId="0" applyNumberFormat="1" applyFont="1" applyBorder="1" applyAlignment="1">
      <alignment vertical="center"/>
    </xf>
    <xf numFmtId="0" fontId="9" fillId="2" borderId="13" xfId="0" applyFont="1" applyFill="1" applyBorder="1" applyAlignment="1">
      <alignment horizontal="center" vertical="center"/>
    </xf>
    <xf numFmtId="0" fontId="9" fillId="2" borderId="2" xfId="0" applyFont="1" applyFill="1" applyBorder="1" applyAlignment="1">
      <alignment horizontal="center" vertical="center"/>
    </xf>
    <xf numFmtId="0" fontId="7" fillId="2" borderId="13" xfId="0" applyFont="1" applyFill="1" applyBorder="1" applyAlignment="1">
      <alignment horizontal="left" vertical="center"/>
    </xf>
    <xf numFmtId="0" fontId="7" fillId="2" borderId="2" xfId="0" applyFont="1" applyFill="1" applyBorder="1" applyAlignment="1">
      <alignment horizontal="left" vertical="center"/>
    </xf>
    <xf numFmtId="0" fontId="9" fillId="2" borderId="18"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0" fillId="0" borderId="18" xfId="0" applyBorder="1" applyAlignment="1">
      <alignment horizontal="distributed" vertical="center" justifyLastLine="1"/>
    </xf>
    <xf numFmtId="0" fontId="0" fillId="0" borderId="4" xfId="0" applyBorder="1" applyAlignment="1">
      <alignment horizontal="distributed" vertical="center" justifyLastLine="1"/>
    </xf>
    <xf numFmtId="0" fontId="2" fillId="0" borderId="22" xfId="0" applyFont="1" applyBorder="1" applyAlignment="1">
      <alignment horizontal="left" vertical="top" wrapText="1"/>
    </xf>
    <xf numFmtId="0" fontId="4" fillId="0" borderId="13" xfId="0" applyFont="1" applyBorder="1" applyAlignment="1">
      <alignment horizontal="left" vertical="top" wrapText="1"/>
    </xf>
    <xf numFmtId="0" fontId="4" fillId="0" borderId="2" xfId="0" applyFont="1" applyBorder="1" applyAlignment="1">
      <alignment horizontal="left" vertical="top" wrapText="1"/>
    </xf>
    <xf numFmtId="0" fontId="3" fillId="0" borderId="30" xfId="0" applyFont="1" applyBorder="1" applyAlignment="1">
      <alignment vertical="center"/>
    </xf>
    <xf numFmtId="0" fontId="0" fillId="0" borderId="31" xfId="0" applyBorder="1" applyAlignment="1">
      <alignment vertical="center"/>
    </xf>
    <xf numFmtId="0" fontId="0" fillId="0" borderId="7" xfId="0" applyBorder="1" applyAlignment="1">
      <alignment vertical="center"/>
    </xf>
    <xf numFmtId="0" fontId="2" fillId="0" borderId="18" xfId="0" applyFont="1" applyBorder="1" applyAlignment="1">
      <alignment vertical="center"/>
    </xf>
    <xf numFmtId="0" fontId="4" fillId="0" borderId="19" xfId="0" applyFont="1" applyBorder="1" applyAlignment="1">
      <alignment vertical="center"/>
    </xf>
    <xf numFmtId="0" fontId="4" fillId="0" borderId="4" xfId="0" applyFont="1" applyBorder="1" applyAlignment="1">
      <alignment vertical="center"/>
    </xf>
    <xf numFmtId="0" fontId="3" fillId="0" borderId="7" xfId="0" applyFont="1" applyBorder="1" applyAlignment="1">
      <alignment vertical="center" wrapText="1" shrinkToFit="1"/>
    </xf>
    <xf numFmtId="0" fontId="0" fillId="0" borderId="11"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9" fillId="2" borderId="16" xfId="0" applyFont="1" applyFill="1" applyBorder="1" applyAlignment="1">
      <alignment horizontal="center" vertical="center"/>
    </xf>
    <xf numFmtId="0" fontId="0" fillId="0" borderId="17" xfId="0" applyBorder="1" applyAlignment="1">
      <alignment horizontal="center" vertical="center"/>
    </xf>
    <xf numFmtId="0" fontId="9" fillId="2" borderId="14" xfId="0" applyFont="1" applyFill="1" applyBorder="1" applyAlignment="1">
      <alignment horizontal="center" vertical="center"/>
    </xf>
    <xf numFmtId="0" fontId="0" fillId="0" borderId="15" xfId="0" applyBorder="1" applyAlignment="1">
      <alignment horizontal="center" vertical="center"/>
    </xf>
    <xf numFmtId="0" fontId="9" fillId="2" borderId="20"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9" fillId="2" borderId="18" xfId="0" applyFont="1" applyFill="1" applyBorder="1" applyAlignment="1">
      <alignment horizontal="center" vertical="center" justifyLastLine="1"/>
    </xf>
    <xf numFmtId="0" fontId="9" fillId="2" borderId="4" xfId="0" applyFont="1" applyFill="1" applyBorder="1" applyAlignment="1">
      <alignment horizontal="center" vertical="center" justifyLastLine="1"/>
    </xf>
    <xf numFmtId="0" fontId="9" fillId="2" borderId="13" xfId="0" applyFont="1" applyFill="1" applyBorder="1" applyAlignment="1">
      <alignment horizontal="distributed" vertical="center"/>
    </xf>
    <xf numFmtId="0" fontId="9" fillId="2" borderId="2" xfId="0" applyFont="1" applyFill="1" applyBorder="1" applyAlignment="1">
      <alignment horizontal="distributed" vertical="center"/>
    </xf>
    <xf numFmtId="0" fontId="2" fillId="0" borderId="24"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3" fillId="0" borderId="28" xfId="0" applyFont="1" applyBorder="1" applyAlignment="1">
      <alignment vertical="center" wrapText="1" shrinkToFit="1"/>
    </xf>
    <xf numFmtId="0" fontId="0" fillId="0" borderId="29" xfId="0" applyBorder="1" applyAlignment="1">
      <alignment vertical="center"/>
    </xf>
    <xf numFmtId="0" fontId="0" fillId="0" borderId="19" xfId="0" applyBorder="1" applyAlignment="1">
      <alignment vertical="center"/>
    </xf>
    <xf numFmtId="0" fontId="9" fillId="0" borderId="13" xfId="0" applyFont="1" applyFill="1" applyBorder="1" applyAlignment="1" applyProtection="1">
      <alignment horizontal="left" vertical="center"/>
      <protection locked="0"/>
    </xf>
    <xf numFmtId="0" fontId="9" fillId="0" borderId="13" xfId="0" applyFont="1" applyFill="1" applyBorder="1" applyAlignment="1">
      <alignment horizontal="left" vertical="center"/>
    </xf>
    <xf numFmtId="0" fontId="0" fillId="0" borderId="13" xfId="0" applyBorder="1" applyAlignment="1">
      <alignment vertical="center"/>
    </xf>
    <xf numFmtId="0" fontId="0" fillId="0" borderId="2" xfId="0" applyBorder="1" applyAlignment="1">
      <alignment vertical="center"/>
    </xf>
  </cellXfs>
  <cellStyles count="1">
    <cellStyle name="標準" xfId="0" builtinId="0"/>
  </cellStyles>
  <dxfs count="0"/>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2:AE33"/>
  <sheetViews>
    <sheetView view="pageLayout" topLeftCell="A4" zoomScaleNormal="100" workbookViewId="0">
      <selection activeCell="D9" sqref="D9:I9"/>
    </sheetView>
  </sheetViews>
  <sheetFormatPr defaultRowHeight="13.5"/>
  <cols>
    <col min="2" max="2" width="4.875" customWidth="1"/>
    <col min="3" max="3" width="11.5" customWidth="1"/>
    <col min="4" max="4" width="11.875" customWidth="1"/>
    <col min="5" max="5" width="11" customWidth="1"/>
    <col min="6" max="6" width="9.5" bestFit="1" customWidth="1"/>
    <col min="7" max="7" width="9.125" customWidth="1"/>
    <col min="11" max="11" width="10.625" bestFit="1" customWidth="1"/>
  </cols>
  <sheetData>
    <row r="2" spans="2:31" s="12" customFormat="1" ht="36.75" customHeight="1" thickBot="1">
      <c r="B2" s="12" t="s">
        <v>33</v>
      </c>
    </row>
    <row r="3" spans="2:31" s="12" customFormat="1" ht="16.5" customHeight="1" thickBot="1">
      <c r="G3" s="61" t="s">
        <v>35</v>
      </c>
      <c r="H3" s="62"/>
      <c r="I3" s="63"/>
    </row>
    <row r="4" spans="2:31" s="12" customFormat="1" ht="14.25" thickBot="1">
      <c r="B4" s="75" t="s">
        <v>30</v>
      </c>
      <c r="C4" s="76"/>
      <c r="D4" s="18" t="s">
        <v>21</v>
      </c>
      <c r="E4" s="73" t="s">
        <v>27</v>
      </c>
      <c r="F4" s="74"/>
      <c r="G4" s="66" t="s">
        <v>24</v>
      </c>
      <c r="H4" s="67"/>
      <c r="I4" s="68"/>
    </row>
    <row r="5" spans="2:31" ht="27.75" customHeight="1" thickBot="1">
      <c r="B5" s="75"/>
      <c r="C5" s="76"/>
      <c r="D5" s="19" t="s">
        <v>19</v>
      </c>
      <c r="E5" s="71" t="s">
        <v>26</v>
      </c>
      <c r="F5" s="72"/>
      <c r="G5" s="69"/>
      <c r="H5" s="70"/>
      <c r="I5" s="65"/>
    </row>
    <row r="6" spans="2:31" ht="27.75" customHeight="1" thickBot="1">
      <c r="B6" s="75" t="s">
        <v>23</v>
      </c>
      <c r="C6" s="76"/>
      <c r="D6" s="88" t="s">
        <v>25</v>
      </c>
      <c r="E6" s="89"/>
      <c r="F6" s="89"/>
      <c r="G6" s="90"/>
      <c r="H6" s="90"/>
      <c r="I6" s="91"/>
    </row>
    <row r="7" spans="2:31" ht="27.75" customHeight="1" thickBot="1">
      <c r="B7" s="75" t="s">
        <v>22</v>
      </c>
      <c r="C7" s="76"/>
      <c r="D7" s="47" t="s">
        <v>32</v>
      </c>
      <c r="E7" s="47"/>
      <c r="F7" s="47"/>
      <c r="G7" s="47"/>
      <c r="H7" s="47"/>
      <c r="I7" s="48"/>
      <c r="J7" s="17"/>
    </row>
    <row r="8" spans="2:31" ht="27.75" customHeight="1" thickBot="1">
      <c r="B8" s="51" t="s">
        <v>31</v>
      </c>
      <c r="C8" s="52"/>
      <c r="D8" s="49" t="s">
        <v>28</v>
      </c>
      <c r="E8" s="49"/>
      <c r="F8" s="49"/>
      <c r="G8" s="49"/>
      <c r="H8" s="49"/>
      <c r="I8" s="50"/>
      <c r="J8" s="17"/>
    </row>
    <row r="9" spans="2:31" ht="27.75" customHeight="1" thickBot="1">
      <c r="B9" s="53"/>
      <c r="C9" s="54"/>
      <c r="D9" s="49" t="s">
        <v>29</v>
      </c>
      <c r="E9" s="49"/>
      <c r="F9" s="49"/>
      <c r="G9" s="49"/>
      <c r="H9" s="49"/>
      <c r="I9" s="50"/>
      <c r="J9" s="17"/>
    </row>
    <row r="10" spans="2:31" ht="27.75" customHeight="1" thickBot="1">
      <c r="B10" s="77" t="s">
        <v>20</v>
      </c>
      <c r="C10" s="78"/>
      <c r="D10" s="79"/>
      <c r="E10" s="79"/>
      <c r="F10" s="79"/>
      <c r="G10" s="79"/>
      <c r="H10" s="79"/>
      <c r="I10" s="80"/>
    </row>
    <row r="11" spans="2:31" ht="14.25" thickBot="1">
      <c r="B11" s="17"/>
    </row>
    <row r="12" spans="2:31" ht="27.75" customHeight="1" thickBot="1">
      <c r="B12" s="61" t="s">
        <v>18</v>
      </c>
      <c r="C12" s="87"/>
      <c r="D12" s="20"/>
    </row>
    <row r="13" spans="2:31" ht="20.25" customHeight="1" thickBot="1">
      <c r="C13" s="1"/>
      <c r="D13" s="4"/>
    </row>
    <row r="14" spans="2:31" ht="14.25" thickBot="1">
      <c r="B14" s="81" t="s">
        <v>0</v>
      </c>
      <c r="C14" s="82"/>
      <c r="D14" s="85" t="s">
        <v>3</v>
      </c>
      <c r="E14" s="64" t="s">
        <v>2</v>
      </c>
      <c r="F14" s="36">
        <v>41537</v>
      </c>
      <c r="G14" s="37"/>
      <c r="H14" s="36">
        <v>41538</v>
      </c>
      <c r="I14" s="37"/>
      <c r="J14" s="36">
        <v>41539</v>
      </c>
      <c r="K14" s="37"/>
      <c r="L14" s="36">
        <v>41540</v>
      </c>
      <c r="M14" s="37"/>
    </row>
    <row r="15" spans="2:31" s="12" customFormat="1" ht="23.25" thickBot="1">
      <c r="B15" s="83"/>
      <c r="C15" s="84"/>
      <c r="D15" s="86"/>
      <c r="E15" s="65"/>
      <c r="F15" s="25" t="s">
        <v>1</v>
      </c>
      <c r="G15" s="9" t="s">
        <v>8</v>
      </c>
      <c r="H15" s="25" t="s">
        <v>1</v>
      </c>
      <c r="I15" s="9" t="s">
        <v>8</v>
      </c>
      <c r="J15" s="25" t="s">
        <v>1</v>
      </c>
      <c r="K15" s="9" t="s">
        <v>8</v>
      </c>
      <c r="L15" s="25" t="s">
        <v>1</v>
      </c>
      <c r="M15" s="9" t="s">
        <v>8</v>
      </c>
      <c r="N15"/>
      <c r="O15"/>
      <c r="P15"/>
      <c r="Q15"/>
      <c r="R15"/>
      <c r="S15"/>
      <c r="T15"/>
      <c r="U15"/>
      <c r="V15"/>
      <c r="W15"/>
      <c r="X15"/>
      <c r="Y15"/>
      <c r="Z15"/>
      <c r="AA15"/>
      <c r="AB15"/>
      <c r="AC15"/>
      <c r="AD15"/>
      <c r="AE15"/>
    </row>
    <row r="16" spans="2:31" ht="15" customHeight="1">
      <c r="B16" s="58" t="s">
        <v>10</v>
      </c>
      <c r="C16" s="59"/>
      <c r="D16" s="46">
        <v>39122</v>
      </c>
      <c r="E16" s="40" t="str">
        <f>IF(D16="","",DATEDIF(D16,F14,"Y")&amp;"歳"&amp;DATEDIF(D16,F14,"YM")&amp;"ヶ月")</f>
        <v>6歳7ヶ月</v>
      </c>
      <c r="F16" s="26">
        <v>0.375</v>
      </c>
      <c r="G16" s="22"/>
      <c r="H16" s="21">
        <v>0.375</v>
      </c>
      <c r="I16" s="22"/>
      <c r="J16" s="26">
        <v>0.52083333333333337</v>
      </c>
      <c r="K16" s="22"/>
      <c r="L16" s="26"/>
      <c r="M16" s="22"/>
    </row>
    <row r="17" spans="2:31" ht="24" customHeight="1">
      <c r="B17" s="44" t="s">
        <v>4</v>
      </c>
      <c r="C17" s="45"/>
      <c r="D17" s="39"/>
      <c r="E17" s="41"/>
      <c r="F17" s="27">
        <v>0.65625</v>
      </c>
      <c r="G17" s="8">
        <f>IF(B16="","",F17-F16)</f>
        <v>0.28125</v>
      </c>
      <c r="H17" s="7">
        <v>0.70833333333333337</v>
      </c>
      <c r="I17" s="8">
        <f>IF(B16="","",H17-H16)</f>
        <v>0.33333333333333337</v>
      </c>
      <c r="J17" s="27">
        <v>0.625</v>
      </c>
      <c r="K17" s="8">
        <f>IF(B16="","",J17-J16)</f>
        <v>0.10416666666666663</v>
      </c>
      <c r="L17" s="27"/>
      <c r="M17" s="8">
        <f>IF(B16="","",L17-L16)</f>
        <v>0</v>
      </c>
    </row>
    <row r="18" spans="2:31" ht="15" customHeight="1">
      <c r="B18" s="42" t="s">
        <v>11</v>
      </c>
      <c r="C18" s="60"/>
      <c r="D18" s="38">
        <v>40511</v>
      </c>
      <c r="E18" s="40" t="str">
        <f>IF(D18="","",DATEDIF(D18,F14,"Y")&amp;"歳"&amp;DATEDIF(D18,F14,"YM")&amp;"ヶ月")</f>
        <v>2歳9ヶ月</v>
      </c>
      <c r="F18" s="28">
        <v>0.375</v>
      </c>
      <c r="G18" s="24"/>
      <c r="H18" s="23">
        <v>0.375</v>
      </c>
      <c r="I18" s="24"/>
      <c r="J18" s="28">
        <v>0.52083333333333337</v>
      </c>
      <c r="K18" s="24"/>
      <c r="L18" s="28"/>
      <c r="M18" s="24"/>
    </row>
    <row r="19" spans="2:31" ht="23.25" customHeight="1">
      <c r="B19" s="44" t="s">
        <v>5</v>
      </c>
      <c r="C19" s="45"/>
      <c r="D19" s="39"/>
      <c r="E19" s="41"/>
      <c r="F19" s="29">
        <v>0.65625</v>
      </c>
      <c r="G19" s="8">
        <f>IF(B18="","",F19-F18)</f>
        <v>0.28125</v>
      </c>
      <c r="H19" s="6">
        <v>0.70833333333333337</v>
      </c>
      <c r="I19" s="8">
        <f>IF(B18="","",H19-H18)</f>
        <v>0.33333333333333337</v>
      </c>
      <c r="J19" s="29">
        <v>0.625</v>
      </c>
      <c r="K19" s="8">
        <f>IF(B18="","",J19-J18)</f>
        <v>0.10416666666666663</v>
      </c>
      <c r="L19" s="29"/>
      <c r="M19" s="8">
        <f>IF(B18="","",L19-L18)</f>
        <v>0</v>
      </c>
    </row>
    <row r="20" spans="2:31" ht="15" customHeight="1">
      <c r="B20" s="42" t="s">
        <v>12</v>
      </c>
      <c r="C20" s="43"/>
      <c r="D20" s="38">
        <v>41183</v>
      </c>
      <c r="E20" s="40" t="str">
        <f>IF(D20="","",DATEDIF(D20,F14,"Y")&amp;"歳"&amp;DATEDIF(D20,F14,"YM")&amp;"ヶ月")</f>
        <v>0歳11ヶ月</v>
      </c>
      <c r="F20" s="28">
        <v>0.375</v>
      </c>
      <c r="G20" s="24"/>
      <c r="H20" s="23"/>
      <c r="I20" s="24"/>
      <c r="J20" s="28"/>
      <c r="K20" s="24"/>
      <c r="L20" s="28"/>
      <c r="M20" s="24"/>
    </row>
    <row r="21" spans="2:31" ht="24" customHeight="1">
      <c r="B21" s="44" t="s">
        <v>6</v>
      </c>
      <c r="C21" s="45"/>
      <c r="D21" s="39"/>
      <c r="E21" s="41"/>
      <c r="F21" s="29">
        <v>0.65625</v>
      </c>
      <c r="G21" s="8">
        <f>IF(B20="","",F21-F20)</f>
        <v>0.28125</v>
      </c>
      <c r="H21" s="6"/>
      <c r="I21" s="8">
        <f>IF(B20="","",H21-H20)</f>
        <v>0</v>
      </c>
      <c r="J21" s="29"/>
      <c r="K21" s="8">
        <f>IF(B20="","",J21-J20)</f>
        <v>0</v>
      </c>
      <c r="L21" s="29"/>
      <c r="M21" s="8">
        <f>IF(B20="","",L21-L20)</f>
        <v>0</v>
      </c>
    </row>
    <row r="22" spans="2:31" ht="15" customHeight="1">
      <c r="B22" s="42"/>
      <c r="C22" s="43"/>
      <c r="D22" s="38"/>
      <c r="E22" s="40" t="str">
        <f>IF(D22="","",DATEDIF(D22,F14,"Y")&amp;"歳"&amp;DATEDIF(D22,F14,"YM")&amp;"ヶ月")</f>
        <v/>
      </c>
      <c r="F22" s="28"/>
      <c r="G22" s="24"/>
      <c r="H22" s="28"/>
      <c r="I22" s="24"/>
      <c r="J22" s="28"/>
      <c r="K22" s="24"/>
      <c r="L22" s="28"/>
      <c r="M22" s="24"/>
    </row>
    <row r="23" spans="2:31" ht="24" customHeight="1">
      <c r="B23" s="44"/>
      <c r="C23" s="45"/>
      <c r="D23" s="39"/>
      <c r="E23" s="41"/>
      <c r="F23" s="29"/>
      <c r="G23" s="8" t="str">
        <f>IF(C22="","",F23-F22)</f>
        <v/>
      </c>
      <c r="H23" s="29"/>
      <c r="I23" s="8" t="str">
        <f>IF(E22="","",H23-H22)</f>
        <v/>
      </c>
      <c r="J23" s="29"/>
      <c r="K23" s="8" t="str">
        <f>IF(C22="","",J23-J22)</f>
        <v/>
      </c>
      <c r="L23" s="29"/>
      <c r="M23" s="8" t="str">
        <f>IF(E22="","",L23-L22)</f>
        <v/>
      </c>
    </row>
    <row r="24" spans="2:31">
      <c r="C24" s="1"/>
    </row>
    <row r="25" spans="2:31" s="12" customFormat="1" ht="51" customHeight="1">
      <c r="B25" s="55" t="s">
        <v>34</v>
      </c>
      <c r="C25" s="56"/>
      <c r="D25" s="56"/>
      <c r="E25" s="56"/>
      <c r="F25" s="56"/>
      <c r="G25" s="56"/>
      <c r="H25" s="57"/>
    </row>
    <row r="26" spans="2:31" ht="33" customHeight="1">
      <c r="B26" s="12"/>
      <c r="C26" s="1"/>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2:31" ht="27" customHeight="1">
      <c r="B27" s="12" t="s">
        <v>17</v>
      </c>
      <c r="C27" s="1"/>
    </row>
    <row r="28" spans="2:31" ht="39.75" customHeight="1">
      <c r="C28" s="1" t="s">
        <v>37</v>
      </c>
      <c r="D28" s="34" t="s">
        <v>38</v>
      </c>
      <c r="E28" s="13" t="s">
        <v>15</v>
      </c>
      <c r="F28" s="14" t="s">
        <v>16</v>
      </c>
      <c r="G28" s="11" t="s">
        <v>36</v>
      </c>
      <c r="H28" s="11" t="s">
        <v>9</v>
      </c>
      <c r="I28" s="11" t="s">
        <v>13</v>
      </c>
      <c r="J28" s="1" t="s">
        <v>14</v>
      </c>
    </row>
    <row r="29" spans="2:31" ht="27.75" customHeight="1">
      <c r="C29" s="30">
        <f>F14</f>
        <v>41537</v>
      </c>
      <c r="D29" s="35">
        <f>MAX(G17:G23)</f>
        <v>0.28125</v>
      </c>
      <c r="E29" s="3">
        <f>SUM(G16:G23)</f>
        <v>0.84375</v>
      </c>
      <c r="F29" s="10">
        <f>COUNT(F17,F19,F21,F23)</f>
        <v>3</v>
      </c>
      <c r="G29" s="15">
        <f>E29*24*600</f>
        <v>12150</v>
      </c>
      <c r="H29" s="16" t="b">
        <f>IF(D12&lt;&gt;"",E29*24*400)</f>
        <v>0</v>
      </c>
      <c r="I29" s="16">
        <f>IF(AND(D12="",F29&gt;1),(G29/F29+G29/F29*(F29-1)/600*400))</f>
        <v>9450</v>
      </c>
    </row>
    <row r="30" spans="2:31" ht="27.75" customHeight="1">
      <c r="C30" s="2">
        <f>H14</f>
        <v>41538</v>
      </c>
      <c r="D30" s="35">
        <f>MAX(I17:I23)</f>
        <v>0.33333333333333337</v>
      </c>
      <c r="E30" s="3">
        <f>SUM(I16:I23)</f>
        <v>0.66666666666666674</v>
      </c>
      <c r="F30" s="10">
        <f>COUNT(H17,H19,H21,H23)</f>
        <v>2</v>
      </c>
      <c r="G30" s="15">
        <f>E30*24*600</f>
        <v>9600</v>
      </c>
      <c r="H30" s="16" t="b">
        <f>IF(D12&lt;&gt;"",E30*24*400)</f>
        <v>0</v>
      </c>
      <c r="I30" s="16">
        <f>IF(AND(D12="",F30&gt;1),(G30/F30+G30/F30*(F30-1)/600*400))</f>
        <v>8000</v>
      </c>
    </row>
    <row r="31" spans="2:31" ht="27.75" customHeight="1">
      <c r="C31" s="2">
        <f>J14</f>
        <v>41539</v>
      </c>
      <c r="D31" s="35">
        <f>MAX(K18:K23)</f>
        <v>0.10416666666666663</v>
      </c>
      <c r="E31" s="3">
        <f>SUM(K16:K23)</f>
        <v>0.20833333333333326</v>
      </c>
      <c r="F31" s="10">
        <f>COUNT(J17,J19,J21,J23)</f>
        <v>2</v>
      </c>
      <c r="G31" s="15">
        <f>E31*24*600</f>
        <v>2999.9999999999991</v>
      </c>
      <c r="H31" s="16" t="b">
        <f>IF(D12&lt;&gt;"",E31*24*400)</f>
        <v>0</v>
      </c>
      <c r="I31" s="16">
        <f>IF(AND(D12="",F31&gt;1),(G31/F31+G31/F31*(F31-1)/600*400))</f>
        <v>2499.9999999999991</v>
      </c>
    </row>
    <row r="32" spans="2:31" ht="27.75" customHeight="1">
      <c r="C32" s="2">
        <f>L14</f>
        <v>41540</v>
      </c>
      <c r="D32" s="35">
        <f>MAX(M17:M23)</f>
        <v>0</v>
      </c>
      <c r="E32" s="3">
        <f>SUM(M16:M23)</f>
        <v>0</v>
      </c>
      <c r="F32" s="10">
        <f>COUNT(L17,L19,L21,L23)</f>
        <v>0</v>
      </c>
      <c r="G32" s="15">
        <f>E32*24*600</f>
        <v>0</v>
      </c>
      <c r="H32" s="16" t="b">
        <f>IF(D12&lt;&gt;"",E32*24*400)</f>
        <v>0</v>
      </c>
      <c r="I32" s="16" t="b">
        <f>IF(AND(D12="",F32&gt;1),(G32/F32+G32/F32*(F32-1)/600*400))</f>
        <v>0</v>
      </c>
      <c r="K32" s="10"/>
    </row>
    <row r="33" spans="3:9" ht="27.75" customHeight="1">
      <c r="C33" s="31" t="s">
        <v>7</v>
      </c>
      <c r="D33" s="32">
        <f>SUM(D29:D32)</f>
        <v>0.71875</v>
      </c>
      <c r="E33" s="32">
        <f>SUM(E29:E32)</f>
        <v>1.71875</v>
      </c>
      <c r="F33" s="5"/>
      <c r="G33" s="33">
        <f>SUM(G29:G32)</f>
        <v>24750</v>
      </c>
      <c r="H33" s="33">
        <f t="shared" ref="H33:I33" si="0">SUM(H29:H32)</f>
        <v>0</v>
      </c>
      <c r="I33" s="33">
        <f t="shared" si="0"/>
        <v>19950</v>
      </c>
    </row>
  </sheetData>
  <mergeCells count="39">
    <mergeCell ref="G3:I3"/>
    <mergeCell ref="E14:E15"/>
    <mergeCell ref="B17:C17"/>
    <mergeCell ref="B19:C19"/>
    <mergeCell ref="G4:I5"/>
    <mergeCell ref="E5:F5"/>
    <mergeCell ref="E4:F4"/>
    <mergeCell ref="B4:C5"/>
    <mergeCell ref="B10:C10"/>
    <mergeCell ref="D10:I10"/>
    <mergeCell ref="B6:C6"/>
    <mergeCell ref="B7:C7"/>
    <mergeCell ref="B14:C15"/>
    <mergeCell ref="D14:D15"/>
    <mergeCell ref="B12:C12"/>
    <mergeCell ref="D6:I6"/>
    <mergeCell ref="D7:I7"/>
    <mergeCell ref="D8:I8"/>
    <mergeCell ref="B8:C9"/>
    <mergeCell ref="D9:I9"/>
    <mergeCell ref="B25:H25"/>
    <mergeCell ref="B21:C21"/>
    <mergeCell ref="B16:C16"/>
    <mergeCell ref="B18:C18"/>
    <mergeCell ref="B20:C20"/>
    <mergeCell ref="L14:M14"/>
    <mergeCell ref="D22:D23"/>
    <mergeCell ref="E22:E23"/>
    <mergeCell ref="B22:C22"/>
    <mergeCell ref="B23:C23"/>
    <mergeCell ref="D20:D21"/>
    <mergeCell ref="E20:E21"/>
    <mergeCell ref="H14:I14"/>
    <mergeCell ref="J14:K14"/>
    <mergeCell ref="D16:D17"/>
    <mergeCell ref="E16:E17"/>
    <mergeCell ref="F14:G14"/>
    <mergeCell ref="D18:D19"/>
    <mergeCell ref="E18:E19"/>
  </mergeCells>
  <phoneticPr fontId="1"/>
  <pageMargins left="0.70866141732283472" right="0.70866141732283472" top="0.74803149606299213" bottom="0.74803149606299213" header="0.31496062992125984" footer="0.31496062992125984"/>
  <pageSetup paperSize="9" scale="71" orientation="portrait" cellComments="asDisplayed" horizontalDpi="0" verticalDpi="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M33"/>
  <sheetViews>
    <sheetView tabSelected="1" view="pageLayout" zoomScaleNormal="100" workbookViewId="0"/>
  </sheetViews>
  <sheetFormatPr defaultRowHeight="13.5"/>
  <cols>
    <col min="1" max="1" width="9" style="12"/>
    <col min="2" max="2" width="4.875" style="12" customWidth="1"/>
    <col min="3" max="3" width="11.5" style="12" customWidth="1"/>
    <col min="4" max="4" width="11.875" style="12" customWidth="1"/>
    <col min="5" max="5" width="11" style="12" customWidth="1"/>
    <col min="6" max="6" width="9.5" style="12" bestFit="1" customWidth="1"/>
    <col min="7" max="7" width="9.125" style="12" customWidth="1"/>
    <col min="8" max="10" width="9" style="12"/>
    <col min="11" max="11" width="10.625" style="12" bestFit="1" customWidth="1"/>
    <col min="12" max="16384" width="9" style="12"/>
  </cols>
  <sheetData>
    <row r="2" spans="2:13" ht="36.75" customHeight="1" thickBot="1">
      <c r="B2" s="12" t="s">
        <v>33</v>
      </c>
    </row>
    <row r="3" spans="2:13" ht="16.5" customHeight="1" thickBot="1">
      <c r="G3" s="61" t="s">
        <v>35</v>
      </c>
      <c r="H3" s="62"/>
      <c r="I3" s="63"/>
    </row>
    <row r="4" spans="2:13" ht="14.25" thickBot="1">
      <c r="B4" s="75" t="s">
        <v>30</v>
      </c>
      <c r="C4" s="76"/>
      <c r="D4" s="18" t="s">
        <v>21</v>
      </c>
      <c r="E4" s="73"/>
      <c r="F4" s="74"/>
      <c r="G4" s="66"/>
      <c r="H4" s="67"/>
      <c r="I4" s="68"/>
    </row>
    <row r="5" spans="2:13" ht="27.75" customHeight="1" thickBot="1">
      <c r="B5" s="75"/>
      <c r="C5" s="76"/>
      <c r="D5" s="19" t="s">
        <v>19</v>
      </c>
      <c r="E5" s="71"/>
      <c r="F5" s="72"/>
      <c r="G5" s="69"/>
      <c r="H5" s="70"/>
      <c r="I5" s="65"/>
    </row>
    <row r="6" spans="2:13" ht="27.75" customHeight="1" thickBot="1">
      <c r="B6" s="75" t="s">
        <v>23</v>
      </c>
      <c r="C6" s="76"/>
      <c r="D6" s="88"/>
      <c r="E6" s="89"/>
      <c r="F6" s="89"/>
      <c r="G6" s="90"/>
      <c r="H6" s="90"/>
      <c r="I6" s="91"/>
    </row>
    <row r="7" spans="2:13" ht="27.75" customHeight="1" thickBot="1">
      <c r="B7" s="75" t="s">
        <v>22</v>
      </c>
      <c r="C7" s="76"/>
      <c r="D7" s="47"/>
      <c r="E7" s="47"/>
      <c r="F7" s="47"/>
      <c r="G7" s="47"/>
      <c r="H7" s="47"/>
      <c r="I7" s="48"/>
      <c r="J7" s="17"/>
    </row>
    <row r="8" spans="2:13" ht="27.75" customHeight="1" thickBot="1">
      <c r="B8" s="51" t="s">
        <v>31</v>
      </c>
      <c r="C8" s="52"/>
      <c r="D8" s="49"/>
      <c r="E8" s="49"/>
      <c r="F8" s="49"/>
      <c r="G8" s="49"/>
      <c r="H8" s="49"/>
      <c r="I8" s="50"/>
      <c r="J8" s="17"/>
    </row>
    <row r="9" spans="2:13" ht="27.75" customHeight="1" thickBot="1">
      <c r="B9" s="53"/>
      <c r="C9" s="54"/>
      <c r="D9" s="49"/>
      <c r="E9" s="49"/>
      <c r="F9" s="49"/>
      <c r="G9" s="49"/>
      <c r="H9" s="49"/>
      <c r="I9" s="50"/>
      <c r="J9" s="17"/>
    </row>
    <row r="10" spans="2:13" ht="27.75" customHeight="1" thickBot="1">
      <c r="B10" s="77" t="s">
        <v>20</v>
      </c>
      <c r="C10" s="78"/>
      <c r="D10" s="79"/>
      <c r="E10" s="79"/>
      <c r="F10" s="79"/>
      <c r="G10" s="79"/>
      <c r="H10" s="79"/>
      <c r="I10" s="80"/>
    </row>
    <row r="11" spans="2:13" ht="14.25" thickBot="1">
      <c r="B11" s="17"/>
    </row>
    <row r="12" spans="2:13" ht="27.75" customHeight="1" thickBot="1">
      <c r="B12" s="61" t="s">
        <v>18</v>
      </c>
      <c r="C12" s="87"/>
      <c r="D12" s="20"/>
    </row>
    <row r="13" spans="2:13" ht="20.25" customHeight="1" thickBot="1">
      <c r="C13" s="1"/>
      <c r="D13" s="4"/>
    </row>
    <row r="14" spans="2:13" ht="14.25" thickBot="1">
      <c r="B14" s="81" t="s">
        <v>0</v>
      </c>
      <c r="C14" s="82"/>
      <c r="D14" s="85" t="s">
        <v>3</v>
      </c>
      <c r="E14" s="64" t="s">
        <v>2</v>
      </c>
      <c r="F14" s="36">
        <v>41537</v>
      </c>
      <c r="G14" s="37"/>
      <c r="H14" s="36">
        <v>41538</v>
      </c>
      <c r="I14" s="37"/>
      <c r="J14" s="36">
        <v>41539</v>
      </c>
      <c r="K14" s="37"/>
      <c r="L14" s="36">
        <v>41540</v>
      </c>
      <c r="M14" s="37"/>
    </row>
    <row r="15" spans="2:13" ht="23.25" thickBot="1">
      <c r="B15" s="83"/>
      <c r="C15" s="84"/>
      <c r="D15" s="86"/>
      <c r="E15" s="65"/>
      <c r="F15" s="25" t="s">
        <v>1</v>
      </c>
      <c r="G15" s="9" t="s">
        <v>8</v>
      </c>
      <c r="H15" s="25" t="s">
        <v>1</v>
      </c>
      <c r="I15" s="9" t="s">
        <v>8</v>
      </c>
      <c r="J15" s="25" t="s">
        <v>1</v>
      </c>
      <c r="K15" s="9" t="s">
        <v>8</v>
      </c>
      <c r="L15" s="25" t="s">
        <v>1</v>
      </c>
      <c r="M15" s="9" t="s">
        <v>8</v>
      </c>
    </row>
    <row r="16" spans="2:13" ht="15" customHeight="1">
      <c r="B16" s="58"/>
      <c r="C16" s="59"/>
      <c r="D16" s="46"/>
      <c r="E16" s="40" t="str">
        <f>IF(D16="","",DATEDIF(D16,F14,"Y")&amp;"歳"&amp;DATEDIF(D16,F14,"YM")&amp;"ヶ月")</f>
        <v/>
      </c>
      <c r="F16" s="26"/>
      <c r="G16" s="22"/>
      <c r="H16" s="21"/>
      <c r="I16" s="22"/>
      <c r="J16" s="26"/>
      <c r="K16" s="22"/>
      <c r="L16" s="26"/>
      <c r="M16" s="22"/>
    </row>
    <row r="17" spans="2:13" ht="24" customHeight="1">
      <c r="B17" s="44"/>
      <c r="C17" s="45"/>
      <c r="D17" s="39"/>
      <c r="E17" s="41"/>
      <c r="F17" s="27"/>
      <c r="G17" s="8" t="str">
        <f>IF(B16="","",F17-F16)</f>
        <v/>
      </c>
      <c r="H17" s="7"/>
      <c r="I17" s="8" t="str">
        <f>IF(B16="","",H17-H16)</f>
        <v/>
      </c>
      <c r="J17" s="27"/>
      <c r="K17" s="8" t="str">
        <f>IF(B16="","",J17-J16)</f>
        <v/>
      </c>
      <c r="L17" s="27"/>
      <c r="M17" s="8" t="str">
        <f>IF(B16="","",L17-L16)</f>
        <v/>
      </c>
    </row>
    <row r="18" spans="2:13" ht="15" customHeight="1">
      <c r="B18" s="42"/>
      <c r="C18" s="60"/>
      <c r="D18" s="38"/>
      <c r="E18" s="40" t="str">
        <f>IF(D18="","",DATEDIF(D18,F14,"Y")&amp;"歳"&amp;DATEDIF(D18,F14,"YM")&amp;"ヶ月")</f>
        <v/>
      </c>
      <c r="F18" s="28"/>
      <c r="G18" s="24"/>
      <c r="H18" s="23"/>
      <c r="I18" s="24"/>
      <c r="J18" s="28"/>
      <c r="K18" s="24"/>
      <c r="L18" s="28"/>
      <c r="M18" s="24"/>
    </row>
    <row r="19" spans="2:13" ht="23.25" customHeight="1">
      <c r="B19" s="44"/>
      <c r="C19" s="45"/>
      <c r="D19" s="39"/>
      <c r="E19" s="41"/>
      <c r="F19" s="29"/>
      <c r="G19" s="8" t="str">
        <f>IF(B18="","",F19-F18)</f>
        <v/>
      </c>
      <c r="H19" s="6"/>
      <c r="I19" s="8" t="str">
        <f>IF(B18="","",H19-H18)</f>
        <v/>
      </c>
      <c r="J19" s="29"/>
      <c r="K19" s="8" t="str">
        <f>IF(B18="","",J19-J18)</f>
        <v/>
      </c>
      <c r="L19" s="29"/>
      <c r="M19" s="8" t="str">
        <f>IF(B18="","",L19-L18)</f>
        <v/>
      </c>
    </row>
    <row r="20" spans="2:13" ht="15" customHeight="1">
      <c r="B20" s="42"/>
      <c r="C20" s="43"/>
      <c r="D20" s="38"/>
      <c r="E20" s="40" t="str">
        <f>IF(D20="","",DATEDIF(D20,F14,"Y")&amp;"歳"&amp;DATEDIF(D20,F14,"YM")&amp;"ヶ月")</f>
        <v/>
      </c>
      <c r="F20" s="28"/>
      <c r="G20" s="24"/>
      <c r="H20" s="23"/>
      <c r="I20" s="24"/>
      <c r="J20" s="28"/>
      <c r="K20" s="24"/>
      <c r="L20" s="28"/>
      <c r="M20" s="24"/>
    </row>
    <row r="21" spans="2:13" ht="24" customHeight="1">
      <c r="B21" s="44"/>
      <c r="C21" s="45"/>
      <c r="D21" s="39"/>
      <c r="E21" s="41"/>
      <c r="F21" s="29"/>
      <c r="G21" s="8" t="str">
        <f>IF(B20="","",F21-F20)</f>
        <v/>
      </c>
      <c r="H21" s="6"/>
      <c r="I21" s="8" t="str">
        <f>IF(B20="","",H21-H20)</f>
        <v/>
      </c>
      <c r="J21" s="29"/>
      <c r="K21" s="8" t="str">
        <f>IF(B20="","",J21-J20)</f>
        <v/>
      </c>
      <c r="L21" s="29"/>
      <c r="M21" s="8" t="str">
        <f>IF(B20="","",L21-L20)</f>
        <v/>
      </c>
    </row>
    <row r="22" spans="2:13" ht="15" customHeight="1">
      <c r="B22" s="42"/>
      <c r="C22" s="43"/>
      <c r="D22" s="38"/>
      <c r="E22" s="40" t="str">
        <f>IF(D22="","",DATEDIF(D22,F14,"Y")&amp;"歳"&amp;DATEDIF(D22,F14,"YM")&amp;"ヶ月")</f>
        <v/>
      </c>
      <c r="F22" s="28"/>
      <c r="G22" s="24"/>
      <c r="H22" s="28"/>
      <c r="I22" s="24"/>
      <c r="J22" s="28"/>
      <c r="K22" s="24"/>
      <c r="L22" s="28"/>
      <c r="M22" s="24"/>
    </row>
    <row r="23" spans="2:13" ht="24" customHeight="1">
      <c r="B23" s="44"/>
      <c r="C23" s="45"/>
      <c r="D23" s="39"/>
      <c r="E23" s="41"/>
      <c r="F23" s="29"/>
      <c r="G23" s="8" t="str">
        <f>IF(C22="","",F23-F22)</f>
        <v/>
      </c>
      <c r="H23" s="29"/>
      <c r="I23" s="8" t="str">
        <f>IF(E22="","",H23-H22)</f>
        <v/>
      </c>
      <c r="J23" s="29"/>
      <c r="K23" s="8" t="str">
        <f>IF(C22="","",J23-J22)</f>
        <v/>
      </c>
      <c r="L23" s="29"/>
      <c r="M23" s="8" t="str">
        <f>IF(E22="","",L23-L22)</f>
        <v/>
      </c>
    </row>
    <row r="24" spans="2:13">
      <c r="C24" s="1"/>
    </row>
    <row r="25" spans="2:13" ht="51" customHeight="1">
      <c r="B25" s="55" t="s">
        <v>34</v>
      </c>
      <c r="C25" s="56"/>
      <c r="D25" s="56"/>
      <c r="E25" s="56"/>
      <c r="F25" s="56"/>
      <c r="G25" s="56"/>
      <c r="H25" s="57"/>
    </row>
    <row r="26" spans="2:13" ht="33" customHeight="1">
      <c r="C26" s="1"/>
    </row>
    <row r="27" spans="2:13" ht="27" customHeight="1">
      <c r="B27" s="12" t="s">
        <v>39</v>
      </c>
      <c r="C27" s="1"/>
    </row>
    <row r="28" spans="2:13" ht="39.75" customHeight="1">
      <c r="C28" s="1" t="s">
        <v>37</v>
      </c>
      <c r="D28" s="34" t="s">
        <v>38</v>
      </c>
      <c r="E28" s="13" t="s">
        <v>15</v>
      </c>
      <c r="F28" s="14" t="s">
        <v>16</v>
      </c>
      <c r="G28" s="11" t="s">
        <v>36</v>
      </c>
      <c r="H28" s="11" t="s">
        <v>9</v>
      </c>
      <c r="I28" s="11" t="s">
        <v>13</v>
      </c>
      <c r="J28" s="1" t="s">
        <v>14</v>
      </c>
    </row>
    <row r="29" spans="2:13" ht="27.75" customHeight="1">
      <c r="C29" s="30">
        <f>F14</f>
        <v>41537</v>
      </c>
      <c r="D29" s="35">
        <f>MAX(G17:G23)</f>
        <v>0</v>
      </c>
      <c r="E29" s="3">
        <f>SUM(G16:G23)</f>
        <v>0</v>
      </c>
      <c r="F29" s="10">
        <f>COUNT(F17,F19,F21,F23)</f>
        <v>0</v>
      </c>
      <c r="G29" s="15">
        <f>E29*24*600</f>
        <v>0</v>
      </c>
      <c r="H29" s="16" t="b">
        <f>IF(D12&lt;&gt;"",E29*24*400)</f>
        <v>0</v>
      </c>
      <c r="I29" s="16" t="b">
        <f>IF(AND(D12="",F29&gt;1),(G29/F29+G29/F29*(F29-1)/600*400))</f>
        <v>0</v>
      </c>
    </row>
    <row r="30" spans="2:13" ht="27.75" customHeight="1">
      <c r="C30" s="2">
        <f>H14</f>
        <v>41538</v>
      </c>
      <c r="D30" s="35">
        <f>MAX(I17:I23)</f>
        <v>0</v>
      </c>
      <c r="E30" s="3">
        <f>SUM(I16:I23)</f>
        <v>0</v>
      </c>
      <c r="F30" s="10">
        <f>COUNT(H17,H19,H21,H23)</f>
        <v>0</v>
      </c>
      <c r="G30" s="15">
        <f>E30*24*600</f>
        <v>0</v>
      </c>
      <c r="H30" s="16" t="b">
        <f>IF(D12&lt;&gt;"",E30*24*400)</f>
        <v>0</v>
      </c>
      <c r="I30" s="16" t="b">
        <f>IF(AND(D12="",F30&gt;1),(G30/F30+G30/F30*(F30-1)/600*400))</f>
        <v>0</v>
      </c>
    </row>
    <row r="31" spans="2:13" ht="27.75" customHeight="1">
      <c r="C31" s="2">
        <f>J14</f>
        <v>41539</v>
      </c>
      <c r="D31" s="35">
        <f>MAX(K18:K23)</f>
        <v>0</v>
      </c>
      <c r="E31" s="3">
        <f>SUM(K16:K23)</f>
        <v>0</v>
      </c>
      <c r="F31" s="10">
        <f>COUNT(J17,J19,J21,J23)</f>
        <v>0</v>
      </c>
      <c r="G31" s="15">
        <f>E31*24*600</f>
        <v>0</v>
      </c>
      <c r="H31" s="16" t="b">
        <f>IF(D12&lt;&gt;"",E31*24*400)</f>
        <v>0</v>
      </c>
      <c r="I31" s="16" t="b">
        <f>IF(AND(D12="",F31&gt;1),(G31/F31+G31/F31*(F31-1)/600*400))</f>
        <v>0</v>
      </c>
    </row>
    <row r="32" spans="2:13" ht="27.75" customHeight="1">
      <c r="C32" s="2">
        <f>L14</f>
        <v>41540</v>
      </c>
      <c r="D32" s="35">
        <f>MAX(M17:M23)</f>
        <v>0</v>
      </c>
      <c r="E32" s="3">
        <f>SUM(M16:M23)</f>
        <v>0</v>
      </c>
      <c r="F32" s="10">
        <f>COUNT(L17,L19,L21,L23)</f>
        <v>0</v>
      </c>
      <c r="G32" s="15">
        <f>E32*24*600</f>
        <v>0</v>
      </c>
      <c r="H32" s="16" t="b">
        <f>IF(D12&lt;&gt;"",E32*24*400)</f>
        <v>0</v>
      </c>
      <c r="I32" s="16" t="b">
        <f>IF(AND(D12="",F32&gt;1),(G32/F32+G32/F32*(F32-1)/600*400))</f>
        <v>0</v>
      </c>
      <c r="K32" s="10"/>
    </row>
    <row r="33" spans="3:9" ht="27.75" customHeight="1">
      <c r="C33" s="31" t="s">
        <v>7</v>
      </c>
      <c r="D33" s="32">
        <f>SUM(D29:D32)</f>
        <v>0</v>
      </c>
      <c r="E33" s="32">
        <f>SUM(E29:E32)</f>
        <v>0</v>
      </c>
      <c r="F33" s="5"/>
      <c r="G33" s="33">
        <f>SUM(G29:G32)</f>
        <v>0</v>
      </c>
      <c r="H33" s="33">
        <f t="shared" ref="H33:I33" si="0">SUM(H29:H32)</f>
        <v>0</v>
      </c>
      <c r="I33" s="33">
        <f t="shared" si="0"/>
        <v>0</v>
      </c>
    </row>
  </sheetData>
  <mergeCells count="39">
    <mergeCell ref="B10:C10"/>
    <mergeCell ref="D10:I10"/>
    <mergeCell ref="G3:I3"/>
    <mergeCell ref="B4:C5"/>
    <mergeCell ref="E4:F4"/>
    <mergeCell ref="G4:I5"/>
    <mergeCell ref="E5:F5"/>
    <mergeCell ref="B6:C6"/>
    <mergeCell ref="D6:I6"/>
    <mergeCell ref="B7:C7"/>
    <mergeCell ref="D7:I7"/>
    <mergeCell ref="B8:C9"/>
    <mergeCell ref="D8:I8"/>
    <mergeCell ref="D9:I9"/>
    <mergeCell ref="B12:C12"/>
    <mergeCell ref="B14:C15"/>
    <mergeCell ref="D14:D15"/>
    <mergeCell ref="E14:E15"/>
    <mergeCell ref="F14:G14"/>
    <mergeCell ref="J14:K14"/>
    <mergeCell ref="L14:M14"/>
    <mergeCell ref="B16:C16"/>
    <mergeCell ref="D16:D17"/>
    <mergeCell ref="E16:E17"/>
    <mergeCell ref="B17:C17"/>
    <mergeCell ref="H14:I14"/>
    <mergeCell ref="B18:C18"/>
    <mergeCell ref="D18:D19"/>
    <mergeCell ref="E18:E19"/>
    <mergeCell ref="B19:C19"/>
    <mergeCell ref="B20:C20"/>
    <mergeCell ref="D20:D21"/>
    <mergeCell ref="E20:E21"/>
    <mergeCell ref="B21:C21"/>
    <mergeCell ref="B22:C22"/>
    <mergeCell ref="D22:D23"/>
    <mergeCell ref="E22:E23"/>
    <mergeCell ref="B23:C23"/>
    <mergeCell ref="B25:H25"/>
  </mergeCells>
  <phoneticPr fontId="1"/>
  <pageMargins left="0.70866141732283472" right="0.70866141732283472" top="0.74803149606299213" bottom="0.74803149606299213" header="0.31496062992125984" footer="0.31496062992125984"/>
  <pageSetup paperSize="9" scale="71" orientation="portrait" cellComments="asDisplayed"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見本</vt:lpstr>
      <vt:lpstr>記入用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kawachi</dc:creator>
  <cp:lastModifiedBy>kawachi</cp:lastModifiedBy>
  <cp:lastPrinted>2013-06-07T07:56:12Z</cp:lastPrinted>
  <dcterms:created xsi:type="dcterms:W3CDTF">2013-06-06T05:26:19Z</dcterms:created>
  <dcterms:modified xsi:type="dcterms:W3CDTF">2013-08-07T05:41:43Z</dcterms:modified>
</cp:coreProperties>
</file>