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autoCompressPictures="0"/>
  <mc:AlternateContent xmlns:mc="http://schemas.openxmlformats.org/markup-compatibility/2006">
    <mc:Choice Requires="x15">
      <x15ac:absPath xmlns:x15ac="http://schemas.microsoft.com/office/spreadsheetml/2010/11/ac" url="T:\大会\託児室\WEB\2020Anagoya\"/>
    </mc:Choice>
  </mc:AlternateContent>
  <xr:revisionPtr revIDLastSave="0" documentId="13_ncr:1_{0347524B-AECF-4C25-B836-7D53ED021085}" xr6:coauthVersionLast="43" xr6:coauthVersionMax="43" xr10:uidLastSave="{00000000-0000-0000-0000-000000000000}"/>
  <bookViews>
    <workbookView xWindow="1215" yWindow="150" windowWidth="19170" windowHeight="17055" xr2:uid="{00000000-000D-0000-FFFF-FFFF00000000}"/>
  </bookViews>
  <sheets>
    <sheet name="見本" sheetId="1" r:id="rId1"/>
    <sheet name="記入用" sheetId="3" r:id="rId2"/>
  </sheets>
  <definedNames>
    <definedName name="_xlnm.Print_Area" localSheetId="1">記入用!$A$1:$O$47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" i="3" l="1"/>
  <c r="C32" i="3" s="1"/>
  <c r="F19" i="3"/>
  <c r="M17" i="3"/>
  <c r="C35" i="3" s="1"/>
  <c r="K17" i="3"/>
  <c r="C34" i="3" s="1"/>
  <c r="I17" i="3"/>
  <c r="C33" i="3" s="1"/>
  <c r="C32" i="1"/>
  <c r="C35" i="1"/>
  <c r="C34" i="1"/>
  <c r="C33" i="1"/>
  <c r="I32" i="3"/>
  <c r="I33" i="3"/>
  <c r="I34" i="3"/>
  <c r="I35" i="3"/>
  <c r="I36" i="3"/>
  <c r="I37" i="3"/>
  <c r="G32" i="3"/>
  <c r="J32" i="3"/>
  <c r="G33" i="3"/>
  <c r="J33" i="3"/>
  <c r="G34" i="3"/>
  <c r="J34" i="3"/>
  <c r="G35" i="3"/>
  <c r="J35" i="3"/>
  <c r="J36" i="3"/>
  <c r="J37" i="3"/>
  <c r="I33" i="1"/>
  <c r="I36" i="1" s="1"/>
  <c r="I37" i="1" s="1"/>
  <c r="I32" i="1"/>
  <c r="I34" i="1"/>
  <c r="I35" i="1"/>
  <c r="F25" i="1"/>
  <c r="N26" i="1" s="1"/>
  <c r="E35" i="1" s="1"/>
  <c r="J20" i="1"/>
  <c r="J22" i="1"/>
  <c r="J24" i="1"/>
  <c r="G33" i="1"/>
  <c r="G35" i="1"/>
  <c r="J35" i="1" s="1"/>
  <c r="G32" i="1"/>
  <c r="H20" i="1"/>
  <c r="H22" i="1"/>
  <c r="F32" i="1" s="1"/>
  <c r="H24" i="1"/>
  <c r="H26" i="1"/>
  <c r="G34" i="1"/>
  <c r="L20" i="1"/>
  <c r="F34" i="1" s="1"/>
  <c r="H34" i="1" s="1"/>
  <c r="L22" i="1"/>
  <c r="E34" i="1" s="1"/>
  <c r="L24" i="1"/>
  <c r="L26" i="1"/>
  <c r="N20" i="1"/>
  <c r="N22" i="1"/>
  <c r="N24" i="1"/>
  <c r="H20" i="3"/>
  <c r="H22" i="3"/>
  <c r="H24" i="3"/>
  <c r="H26" i="3"/>
  <c r="F32" i="3"/>
  <c r="H32" i="3"/>
  <c r="J20" i="3"/>
  <c r="J22" i="3"/>
  <c r="J24" i="3"/>
  <c r="J26" i="3"/>
  <c r="L20" i="3"/>
  <c r="L22" i="3"/>
  <c r="L24" i="3"/>
  <c r="L26" i="3"/>
  <c r="F34" i="3"/>
  <c r="H34" i="3"/>
  <c r="N20" i="3"/>
  <c r="N22" i="3"/>
  <c r="N24" i="3"/>
  <c r="E34" i="3"/>
  <c r="E32" i="1"/>
  <c r="F19" i="1"/>
  <c r="F23" i="1"/>
  <c r="F21" i="1"/>
  <c r="E32" i="3"/>
  <c r="F33" i="3"/>
  <c r="E33" i="3"/>
  <c r="N26" i="3"/>
  <c r="H33" i="3"/>
  <c r="F35" i="3"/>
  <c r="H35" i="3"/>
  <c r="E35" i="3"/>
  <c r="E36" i="3"/>
  <c r="H36" i="3"/>
  <c r="H37" i="3"/>
  <c r="F36" i="3"/>
  <c r="J26" i="1" l="1"/>
  <c r="E33" i="1" s="1"/>
  <c r="F35" i="1"/>
  <c r="H35" i="1" s="1"/>
  <c r="F33" i="1"/>
  <c r="H33" i="1" s="1"/>
  <c r="J33" i="1" s="1"/>
  <c r="E36" i="1"/>
  <c r="J34" i="1"/>
  <c r="F36" i="1"/>
  <c r="H32" i="1"/>
  <c r="H36" i="1" s="1"/>
  <c r="H37" i="1" s="1"/>
  <c r="J32" i="1" l="1"/>
  <c r="J36" i="1" s="1"/>
  <c r="J3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ymgc</author>
    <author>kawachi</author>
  </authors>
  <commentList>
    <comment ref="K4" authorId="0" shapeId="0" xr:uid="{1FCD3220-F9AA-41AB-889D-B067EFC32AE1}">
      <text>
        <r>
          <rPr>
            <sz val="9"/>
            <color indexed="81"/>
            <rFont val="MS P ゴシック"/>
            <family val="3"/>
            <charset val="128"/>
          </rPr>
          <t xml:space="preserve">必ずご記入ください
</t>
        </r>
      </text>
    </comment>
    <comment ref="E12" authorId="1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会期中使用可能な番号。できれば複数。</t>
        </r>
      </text>
    </comment>
    <comment ref="E15" authorId="1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割引対象の場合は
◯を記入</t>
        </r>
      </text>
    </comment>
    <comment ref="H18" authorId="1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  <comment ref="I31" authorId="1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両方が当てはまる場合、二人目割引より
学生・ポスドク割引が優先されます</t>
        </r>
      </text>
    </comment>
    <comment ref="J31" authorId="1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一日の保育時間が子どもに依って違う場合はその旨、備考欄に記入してください。ご相談の上、別途計算します。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ymgc</author>
    <author>山口 祐子</author>
    <author>kawachi</author>
  </authors>
  <commentList>
    <comment ref="K3" authorId="0" shapeId="0" xr:uid="{C97A6F5C-34F5-46DD-835D-2953591A648C}">
      <text>
        <r>
          <rPr>
            <sz val="9"/>
            <color indexed="81"/>
            <rFont val="MS P ゴシック"/>
            <family val="3"/>
            <charset val="128"/>
          </rPr>
          <t xml:space="preserve">必ずご記入ください
</t>
        </r>
      </text>
    </comment>
    <comment ref="E12" authorId="1" shapeId="0" xr:uid="{C49C8C74-393F-414E-A51A-8ADF73B222F4}">
      <text>
        <r>
          <rPr>
            <sz val="9"/>
            <color indexed="81"/>
            <rFont val="MS P ゴシック"/>
            <family val="3"/>
            <charset val="128"/>
          </rPr>
          <t xml:space="preserve">会期中使用可能な番号。できれば複数。
</t>
        </r>
      </text>
    </comment>
    <comment ref="E15" authorId="2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>割引対象の場合は◯を記入</t>
        </r>
      </text>
    </comment>
    <comment ref="F17" authorId="2" shapeId="0" xr:uid="{00000000-0006-0000-0100-000003000000}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H18" authorId="2" shapeId="0" xr:uid="{00000000-0006-0000-0100-000004000000}">
      <text>
        <r>
          <rPr>
            <sz val="9"/>
            <color indexed="81"/>
            <rFont val="ＭＳ Ｐゴシック"/>
            <family val="3"/>
            <charset val="128"/>
          </rPr>
          <t>保育時間は記入後、自動計算されます。</t>
        </r>
      </text>
    </comment>
    <comment ref="I31" authorId="2" shapeId="0" xr:uid="{00000000-0006-0000-0100-000005000000}">
      <text>
        <r>
          <rPr>
            <sz val="9"/>
            <color indexed="81"/>
            <rFont val="ＭＳ Ｐゴシック"/>
            <family val="3"/>
            <charset val="128"/>
          </rPr>
          <t>両方が当てはまる場合、二人目割引より
学生・ポスドク割引が優先されます</t>
        </r>
      </text>
    </comment>
    <comment ref="J31" authorId="2" shapeId="0" xr:uid="{00000000-0006-0000-0100-000006000000}">
      <text>
        <r>
          <rPr>
            <sz val="9"/>
            <color indexed="81"/>
            <rFont val="ＭＳ Ｐゴシック"/>
            <family val="3"/>
            <charset val="128"/>
          </rPr>
          <t>一日の保育時間が子どもに依って違う場合はその旨、備考欄に記入してください。ご相談の上、別途計算します。</t>
        </r>
      </text>
    </comment>
  </commentList>
</comments>
</file>

<file path=xl/sharedStrings.xml><?xml version="1.0" encoding="utf-8"?>
<sst xmlns="http://schemas.openxmlformats.org/spreadsheetml/2006/main" count="100" uniqueCount="59">
  <si>
    <t>保育開始・終了時刻</t>
    <rPh sb="0" eb="2">
      <t>ホイク</t>
    </rPh>
    <rPh sb="2" eb="4">
      <t>カイシ</t>
    </rPh>
    <rPh sb="5" eb="7">
      <t>シュウリョウ</t>
    </rPh>
    <rPh sb="7" eb="9">
      <t>ジコク</t>
    </rPh>
    <phoneticPr fontId="1"/>
  </si>
  <si>
    <t>年齢＠学会初日</t>
    <rPh sb="0" eb="2">
      <t>ネンレイ</t>
    </rPh>
    <rPh sb="3" eb="5">
      <t>ガッカイ</t>
    </rPh>
    <rPh sb="5" eb="7">
      <t>ショニチ</t>
    </rPh>
    <phoneticPr fontId="1"/>
  </si>
  <si>
    <t>生年月日YYYY/MM/DD</t>
    <rPh sb="0" eb="4">
      <t>セイネンガッピ</t>
    </rPh>
    <phoneticPr fontId="1"/>
  </si>
  <si>
    <t>物理　花子</t>
    <rPh sb="0" eb="2">
      <t>ブツリ</t>
    </rPh>
    <rPh sb="3" eb="5">
      <t>ハナコ</t>
    </rPh>
    <phoneticPr fontId="1"/>
  </si>
  <si>
    <t>合計</t>
    <rPh sb="0" eb="2">
      <t>ゴウケイ</t>
    </rPh>
    <phoneticPr fontId="1"/>
  </si>
  <si>
    <t>保育時間</t>
    <rPh sb="0" eb="4">
      <t>ホイクジカン</t>
    </rPh>
    <phoneticPr fontId="1"/>
  </si>
  <si>
    <t>ポスドク割引</t>
    <rPh sb="4" eb="6">
      <t>ワリビキ</t>
    </rPh>
    <phoneticPr fontId="1"/>
  </si>
  <si>
    <t>ブツリ　タロウ</t>
    <phoneticPr fontId="1"/>
  </si>
  <si>
    <t>ブツリ　ハナコ</t>
    <phoneticPr fontId="1"/>
  </si>
  <si>
    <t>ブツリ　ジロウ</t>
    <phoneticPr fontId="1"/>
  </si>
  <si>
    <t>二人目以降割引</t>
    <rPh sb="0" eb="3">
      <t>フタリメ</t>
    </rPh>
    <rPh sb="3" eb="5">
      <t>イコウ</t>
    </rPh>
    <rPh sb="5" eb="7">
      <t>ワリビキ</t>
    </rPh>
    <phoneticPr fontId="1"/>
  </si>
  <si>
    <t>備考</t>
    <rPh sb="0" eb="2">
      <t>ビコウ</t>
    </rPh>
    <phoneticPr fontId="1"/>
  </si>
  <si>
    <t>利用時間（のべ）</t>
    <rPh sb="0" eb="4">
      <t>リヨウジカン</t>
    </rPh>
    <phoneticPr fontId="1"/>
  </si>
  <si>
    <t>利用するお子さんの数</t>
    <rPh sb="0" eb="2">
      <t>リヨウ</t>
    </rPh>
    <rPh sb="5" eb="6">
      <t>コ</t>
    </rPh>
    <rPh sb="9" eb="10">
      <t>カズ</t>
    </rPh>
    <phoneticPr fontId="1"/>
  </si>
  <si>
    <t>ポスドク・学生割引</t>
    <rPh sb="5" eb="7">
      <t>ガクセイ</t>
    </rPh>
    <rPh sb="7" eb="9">
      <t>ワリビキ</t>
    </rPh>
    <phoneticPr fontId="1"/>
  </si>
  <si>
    <t>氏名</t>
    <rPh sb="0" eb="1">
      <t>し</t>
    </rPh>
    <rPh sb="1" eb="2">
      <t>めい</t>
    </rPh>
    <phoneticPr fontId="6" type="Hiragana"/>
  </si>
  <si>
    <t>メールアドレス</t>
    <phoneticPr fontId="4"/>
  </si>
  <si>
    <t>フリガナ</t>
    <phoneticPr fontId="4"/>
  </si>
  <si>
    <t>お子様の住所（保険用）</t>
    <rPh sb="1" eb="3">
      <t>コサマ</t>
    </rPh>
    <rPh sb="4" eb="6">
      <t>ジュウショ</t>
    </rPh>
    <rPh sb="7" eb="10">
      <t>ホケンヨウ</t>
    </rPh>
    <phoneticPr fontId="4"/>
  </si>
  <si>
    <t>所属先住所・電話番号</t>
    <rPh sb="0" eb="3">
      <t>ショゾクサキ</t>
    </rPh>
    <rPh sb="3" eb="5">
      <t>ジュウショ</t>
    </rPh>
    <rPh sb="6" eb="10">
      <t>デンワバンゴウ</t>
    </rPh>
    <phoneticPr fontId="4"/>
  </si>
  <si>
    <t>〒113-0034 東京都 文京区 湯島 2－31－22　　（代表）　03-3816-6201</t>
    <rPh sb="31" eb="33">
      <t>ダイヒョウ</t>
    </rPh>
    <phoneticPr fontId="1"/>
  </si>
  <si>
    <t>物理　好</t>
    <rPh sb="0" eb="2">
      <t>ブツリ</t>
    </rPh>
    <rPh sb="3" eb="4">
      <t>コノ</t>
    </rPh>
    <phoneticPr fontId="1"/>
  </si>
  <si>
    <t>ブツリ　コノミ</t>
    <phoneticPr fontId="1"/>
  </si>
  <si>
    <t>①　090-xxxx-****  （物理　好）</t>
    <rPh sb="18" eb="20">
      <t>ブツリ</t>
    </rPh>
    <rPh sb="21" eb="22">
      <t>コノ</t>
    </rPh>
    <phoneticPr fontId="4"/>
  </si>
  <si>
    <t>②　080-++++-xxxx  (理科　学）</t>
    <rPh sb="18" eb="20">
      <t>リカ</t>
    </rPh>
    <rPh sb="21" eb="22">
      <t>マナブ</t>
    </rPh>
    <phoneticPr fontId="4"/>
  </si>
  <si>
    <t>保護者（申込者）・所属</t>
    <rPh sb="0" eb="3">
      <t>ホゴシャ</t>
    </rPh>
    <rPh sb="4" eb="6">
      <t>モウシコミ</t>
    </rPh>
    <rPh sb="6" eb="7">
      <t>シャ</t>
    </rPh>
    <rPh sb="9" eb="11">
      <t>ショゾク</t>
    </rPh>
    <phoneticPr fontId="4"/>
  </si>
  <si>
    <t>緊急連絡電話番号　　　</t>
    <rPh sb="0" eb="2">
      <t>キンキュウ</t>
    </rPh>
    <rPh sb="2" eb="4">
      <t>レンラク</t>
    </rPh>
    <rPh sb="4" eb="6">
      <t>デンワ</t>
    </rPh>
    <rPh sb="6" eb="8">
      <t>バンゴウ</t>
    </rPh>
    <phoneticPr fontId="4"/>
  </si>
  <si>
    <t xml:space="preserve"> 〒000-0000  ++++県　*** 市　xxx  4-15-502</t>
    <rPh sb="16" eb="17">
      <t>ケン</t>
    </rPh>
    <rPh sb="22" eb="23">
      <t>シ</t>
    </rPh>
    <phoneticPr fontId="1"/>
  </si>
  <si>
    <t>授乳スペースが必要、アレルギー等、特別な注意事項がありましたらご記入ください：</t>
    <rPh sb="0" eb="2">
      <t>ジュニュウ</t>
    </rPh>
    <rPh sb="7" eb="9">
      <t>ヒツヨウ</t>
    </rPh>
    <rPh sb="15" eb="16">
      <t>ナド</t>
    </rPh>
    <rPh sb="17" eb="19">
      <t>トクベツ</t>
    </rPh>
    <rPh sb="20" eb="24">
      <t>チュウイジコウ</t>
    </rPh>
    <rPh sb="32" eb="34">
      <t>キニュウ</t>
    </rPh>
    <phoneticPr fontId="1"/>
  </si>
  <si>
    <t>記入日 ：</t>
    <rPh sb="0" eb="2">
      <t>キニュウ</t>
    </rPh>
    <rPh sb="2" eb="3">
      <t>ビ</t>
    </rPh>
    <phoneticPr fontId="1"/>
  </si>
  <si>
    <t>料金（割引前）</t>
    <rPh sb="0" eb="2">
      <t>リョウキン</t>
    </rPh>
    <rPh sb="3" eb="6">
      <t>ワリビキマエ</t>
    </rPh>
    <phoneticPr fontId="1"/>
  </si>
  <si>
    <t>日時</t>
    <rPh sb="0" eb="2">
      <t>ニチジ</t>
    </rPh>
    <phoneticPr fontId="1"/>
  </si>
  <si>
    <t>利用時間（日あたり。最大）</t>
    <rPh sb="0" eb="4">
      <t>リヨウジカン</t>
    </rPh>
    <rPh sb="5" eb="6">
      <t>ヒ</t>
    </rPh>
    <rPh sb="10" eb="12">
      <t>サイダイ</t>
    </rPh>
    <phoneticPr fontId="1"/>
  </si>
  <si>
    <t>消費税込み金額</t>
    <rPh sb="0" eb="3">
      <t>ショウヒゼイ</t>
    </rPh>
    <rPh sb="3" eb="4">
      <t>コ</t>
    </rPh>
    <rPh sb="5" eb="7">
      <t>キンガク</t>
    </rPh>
    <phoneticPr fontId="1"/>
  </si>
  <si>
    <t>＜以下に表示されるお申込内容をご確認ください。なお請求料金は終了後に実際の利用時間で計算されます＞</t>
    <rPh sb="1" eb="3">
      <t>イカ</t>
    </rPh>
    <rPh sb="4" eb="6">
      <t>ヒョウジ</t>
    </rPh>
    <rPh sb="10" eb="14">
      <t>モウシコミナイヨウ</t>
    </rPh>
    <rPh sb="16" eb="18">
      <t>カクニン</t>
    </rPh>
    <rPh sb="25" eb="27">
      <t>セイキュウ</t>
    </rPh>
    <rPh sb="27" eb="29">
      <t>リョウキン</t>
    </rPh>
    <rPh sb="30" eb="32">
      <t>シュウリョウ</t>
    </rPh>
    <rPh sb="32" eb="33">
      <t>アト</t>
    </rPh>
    <rPh sb="34" eb="36">
      <t>ジッサイ</t>
    </rPh>
    <rPh sb="37" eb="41">
      <t>リヨウジカン</t>
    </rPh>
    <rPh sb="42" eb="44">
      <t>サイケイサン</t>
    </rPh>
    <phoneticPr fontId="1"/>
  </si>
  <si>
    <t>＜以下に表示されるお申込内容をご確認ください。なお最終請求料金は終了後に実際の利用時間で計算されます＞</t>
    <rPh sb="1" eb="3">
      <t>イカ</t>
    </rPh>
    <rPh sb="4" eb="6">
      <t>ヒョウジ</t>
    </rPh>
    <rPh sb="10" eb="14">
      <t>モウシコミナイヨウ</t>
    </rPh>
    <rPh sb="16" eb="18">
      <t>カクニン</t>
    </rPh>
    <rPh sb="25" eb="27">
      <t>サイシュウ</t>
    </rPh>
    <rPh sb="27" eb="29">
      <t>セイキュウ</t>
    </rPh>
    <rPh sb="29" eb="31">
      <t>リョウキン</t>
    </rPh>
    <rPh sb="32" eb="34">
      <t>シュウリョウ</t>
    </rPh>
    <rPh sb="34" eb="35">
      <t>アト</t>
    </rPh>
    <rPh sb="36" eb="38">
      <t>ジッサイ</t>
    </rPh>
    <rPh sb="39" eb="43">
      <t>リヨウジカン</t>
    </rPh>
    <rPh sb="44" eb="46">
      <t>サイケイサン</t>
    </rPh>
    <phoneticPr fontId="1"/>
  </si>
  <si>
    <t>物理　次郎　</t>
    <rPh sb="0" eb="2">
      <t>ブツリ</t>
    </rPh>
    <rPh sb="3" eb="5">
      <t>ジロウ</t>
    </rPh>
    <phoneticPr fontId="1"/>
  </si>
  <si>
    <t xml:space="preserve">お子さんの名前 </t>
    <rPh sb="1" eb="2">
      <t>コ</t>
    </rPh>
    <rPh sb="5" eb="7">
      <t>ナマエ</t>
    </rPh>
    <phoneticPr fontId="1"/>
  </si>
  <si>
    <t>性別</t>
    <rPh sb="0" eb="2">
      <t>セイベツ</t>
    </rPh>
    <phoneticPr fontId="1"/>
  </si>
  <si>
    <t>物理　太郎　</t>
    <rPh sb="0" eb="2">
      <t>ブツリ</t>
    </rPh>
    <rPh sb="3" eb="5">
      <t>タロウ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</si>
  <si>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</si>
  <si>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</si>
  <si>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保護者所属先　　　　　　　             住所・電話番号</t>
    <rPh sb="0" eb="3">
      <t>ホゴシャ</t>
    </rPh>
    <rPh sb="3" eb="6">
      <t>ショゾクサキ</t>
    </rPh>
    <rPh sb="26" eb="28">
      <t>ジュウショ</t>
    </rPh>
    <rPh sb="29" eb="33">
      <t>デンワバンゴウ</t>
    </rPh>
    <phoneticPr fontId="4"/>
  </si>
  <si>
    <t>フリガナ</t>
    <phoneticPr fontId="1"/>
  </si>
  <si>
    <t>オレンジ枠部分に記入し、添付・送付ください。</t>
    <rPh sb="4" eb="5">
      <t>ワク</t>
    </rPh>
    <rPh sb="5" eb="7">
      <t>ブブン</t>
    </rPh>
    <rPh sb="8" eb="10">
      <t>キニュウ</t>
    </rPh>
    <rPh sb="12" eb="14">
      <t>テンプ</t>
    </rPh>
    <rPh sb="15" eb="17">
      <t>ソウフ</t>
    </rPh>
    <phoneticPr fontId="1"/>
  </si>
  <si>
    <t>託児料は会期終了後、学会事務局よりご連絡します。請求料金は実際の利用時間で計算されます。</t>
  </si>
  <si>
    <t>ポスドク、学生の方はポスドク・学生割引が適用されます。</t>
    <rPh sb="5" eb="7">
      <t>ガクセイ</t>
    </rPh>
    <rPh sb="8" eb="9">
      <t>カタ</t>
    </rPh>
    <rPh sb="15" eb="17">
      <t>ガクセイ</t>
    </rPh>
    <rPh sb="17" eb="19">
      <t>ワリビキ</t>
    </rPh>
    <rPh sb="20" eb="22">
      <t>テキヨウ</t>
    </rPh>
    <phoneticPr fontId="1"/>
  </si>
  <si>
    <t>提出先</t>
    <rPh sb="0" eb="2">
      <t>テイシュツ</t>
    </rPh>
    <rPh sb="2" eb="3">
      <t>サキ</t>
    </rPh>
    <phoneticPr fontId="1"/>
  </si>
  <si>
    <r>
      <t>当日のお子様の状態、保護者の在会場等を記入した「問診票」（申込ページからダウンロード）につきましては、</t>
    </r>
    <r>
      <rPr>
        <sz val="11"/>
        <color indexed="10"/>
        <rFont val="ＭＳ Ｐゴシック"/>
        <family val="3"/>
        <charset val="128"/>
      </rPr>
      <t>毎回</t>
    </r>
    <r>
      <rPr>
        <sz val="11"/>
        <rFont val="ＭＳ Ｐゴシック"/>
        <family val="3"/>
        <charset val="128"/>
      </rPr>
      <t>ご提出いただきますよう、お願い致します。</t>
    </r>
    <rPh sb="4" eb="6">
      <t>コサマ</t>
    </rPh>
    <rPh sb="7" eb="9">
      <t>ジョウタイ</t>
    </rPh>
    <rPh sb="24" eb="26">
      <t>モンシン</t>
    </rPh>
    <rPh sb="26" eb="27">
      <t>ヒョウ</t>
    </rPh>
    <rPh sb="54" eb="56">
      <t>テイシュツ</t>
    </rPh>
    <rPh sb="66" eb="67">
      <t>ネガ</t>
    </rPh>
    <rPh sb="68" eb="69">
      <t>イタ</t>
    </rPh>
    <phoneticPr fontId="1"/>
  </si>
  <si>
    <t>申込み用紙が届いた時点で受付となり、お返事をメールにて送らせていただきます。ただし、業務時間・日との関係でお返事が遅れることもあります。ご了承ください。</t>
    <rPh sb="0" eb="2">
      <t>モウシコ</t>
    </rPh>
    <rPh sb="3" eb="5">
      <t>ヨウシ</t>
    </rPh>
    <rPh sb="6" eb="7">
      <t>トド</t>
    </rPh>
    <rPh sb="9" eb="11">
      <t>ジテン</t>
    </rPh>
    <rPh sb="12" eb="14">
      <t>ウケツケ</t>
    </rPh>
    <rPh sb="19" eb="21">
      <t>ヘンジ</t>
    </rPh>
    <rPh sb="27" eb="28">
      <t>オク</t>
    </rPh>
    <rPh sb="42" eb="44">
      <t>ギョウム</t>
    </rPh>
    <rPh sb="44" eb="46">
      <t>ジカン</t>
    </rPh>
    <rPh sb="47" eb="48">
      <t>ヒ</t>
    </rPh>
    <rPh sb="50" eb="52">
      <t>カンケイ</t>
    </rPh>
    <rPh sb="54" eb="56">
      <t>ヘンジ</t>
    </rPh>
    <rPh sb="57" eb="58">
      <t>オク</t>
    </rPh>
    <rPh sb="69" eb="71">
      <t>リョウショウ</t>
    </rPh>
    <phoneticPr fontId="1"/>
  </si>
  <si>
    <t>申込されない日も削除せずこのままご記入ください。</t>
    <rPh sb="0" eb="2">
      <t>モウシコミ</t>
    </rPh>
    <rPh sb="6" eb="7">
      <t>ヒ</t>
    </rPh>
    <rPh sb="8" eb="10">
      <t>サクジョ</t>
    </rPh>
    <rPh sb="17" eb="19">
      <t>キニュウ</t>
    </rPh>
    <phoneticPr fontId="1"/>
  </si>
  <si>
    <t>申込されない日も削除せずこのままご記入ください。</t>
    <phoneticPr fontId="1"/>
  </si>
  <si>
    <t>授乳スペースが必要、アレルギー等、特別な注意事項がありましたらご記入ください：</t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</si>
  <si>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 xml:space="preserve">□ </t>
    </r>
    <r>
      <rPr>
        <b/>
        <sz val="11"/>
        <color theme="1"/>
        <rFont val="ＭＳ Ｐゴシック"/>
        <family val="3"/>
        <charset val="128"/>
        <scheme val="minor"/>
      </rPr>
      <t>利用規約を確認し、同意の上、以下の申込をいたします。（□に確認のチェックをお願いいたします。）</t>
    </r>
    <rPh sb="2" eb="4">
      <t>リヨウ</t>
    </rPh>
    <rPh sb="4" eb="6">
      <t>キヤク</t>
    </rPh>
    <rPh sb="7" eb="9">
      <t>カクニン</t>
    </rPh>
    <rPh sb="11" eb="13">
      <t>ドウイ</t>
    </rPh>
    <rPh sb="14" eb="15">
      <t>ウエ</t>
    </rPh>
    <rPh sb="16" eb="18">
      <t>イカ</t>
    </rPh>
    <rPh sb="19" eb="21">
      <t>モウシコミ</t>
    </rPh>
    <rPh sb="31" eb="33">
      <t>カクニン</t>
    </rPh>
    <rPh sb="40" eb="41">
      <t>ネガ</t>
    </rPh>
    <phoneticPr fontId="1"/>
  </si>
  <si>
    <t>第75回年次大会（2020年）　託児室申込書　（名古屋大学会場用）</t>
    <rPh sb="0" eb="1">
      <t>ダイ</t>
    </rPh>
    <rPh sb="3" eb="4">
      <t>カイ</t>
    </rPh>
    <rPh sb="4" eb="6">
      <t>ネンジ</t>
    </rPh>
    <rPh sb="6" eb="8">
      <t>タイカイ</t>
    </rPh>
    <rPh sb="13" eb="14">
      <t>ネン</t>
    </rPh>
    <rPh sb="16" eb="19">
      <t>タクジシツ</t>
    </rPh>
    <rPh sb="24" eb="27">
      <t>ナゴヤ</t>
    </rPh>
    <rPh sb="27" eb="29">
      <t>ダイガク</t>
    </rPh>
    <rPh sb="29" eb="31">
      <t>カイジョウ</t>
    </rPh>
    <rPh sb="31" eb="32">
      <t>ヨウ</t>
    </rPh>
    <phoneticPr fontId="1"/>
  </si>
  <si>
    <r>
      <t>見本をご確認の上、オレンジ枠部分に記入し、</t>
    </r>
    <r>
      <rPr>
        <b/>
        <sz val="11"/>
        <color theme="1"/>
        <rFont val="ＭＳ Ｐゴシック"/>
        <family val="3"/>
        <charset val="128"/>
        <scheme val="minor"/>
      </rPr>
      <t>child-jps@jps.or.jp</t>
    </r>
    <r>
      <rPr>
        <sz val="11"/>
        <color theme="1"/>
        <rFont val="ＭＳ Ｐゴシック"/>
        <family val="3"/>
        <charset val="128"/>
        <scheme val="minor"/>
      </rPr>
      <t xml:space="preserve">  宛 添付・送付ください。</t>
    </r>
    <rPh sb="0" eb="2">
      <t>ミホン</t>
    </rPh>
    <rPh sb="4" eb="6">
      <t>カクニン</t>
    </rPh>
    <rPh sb="7" eb="8">
      <t>ウエ</t>
    </rPh>
    <rPh sb="13" eb="14">
      <t>ワク</t>
    </rPh>
    <rPh sb="14" eb="16">
      <t>ブブン</t>
    </rPh>
    <rPh sb="17" eb="19">
      <t>キニュウ</t>
    </rPh>
    <rPh sb="42" eb="43">
      <t>アテ</t>
    </rPh>
    <rPh sb="44" eb="46">
      <t>テンプ</t>
    </rPh>
    <rPh sb="47" eb="49">
      <t>ソウフ</t>
    </rPh>
    <phoneticPr fontId="1"/>
  </si>
  <si>
    <t>ご所属先</t>
    <rPh sb="1" eb="3">
      <t>ショゾク</t>
    </rPh>
    <rPh sb="3" eb="4">
      <t>サキ</t>
    </rPh>
    <phoneticPr fontId="1"/>
  </si>
  <si>
    <r>
      <t xml:space="preserve">日本物理学会 託児室世話人： </t>
    </r>
    <r>
      <rPr>
        <b/>
        <sz val="11"/>
        <color rgb="FF0000FF"/>
        <rFont val="ＭＳ Ｐゴシック"/>
        <family val="3"/>
        <charset val="128"/>
      </rPr>
      <t>child-jps@jps.or.jp</t>
    </r>
    <rPh sb="0" eb="6">
      <t>ブ</t>
    </rPh>
    <rPh sb="7" eb="9">
      <t>タクジ</t>
    </rPh>
    <rPh sb="9" eb="10">
      <t>シツ</t>
    </rPh>
    <rPh sb="10" eb="12">
      <t>セワ</t>
    </rPh>
    <rPh sb="12" eb="13">
      <t>ニン</t>
    </rPh>
    <phoneticPr fontId="1"/>
  </si>
  <si>
    <r>
      <rPr>
        <sz val="9"/>
        <color theme="1"/>
        <rFont val="ＭＳ Ｐゴシック"/>
        <family val="3"/>
        <charset val="128"/>
        <scheme val="minor"/>
      </rPr>
      <t xml:space="preserve">ご所属先
一般社団法人 日本物理学会
</t>
    </r>
    <r>
      <rPr>
        <sz val="11"/>
        <color theme="1"/>
        <rFont val="ＭＳ Ｐゴシック"/>
        <family val="3"/>
        <charset val="128"/>
        <scheme val="minor"/>
      </rPr>
      <t>　</t>
    </r>
    <rPh sb="1" eb="3">
      <t>ショゾク</t>
    </rPh>
    <rPh sb="3" eb="4">
      <t>サキ</t>
    </rPh>
    <rPh sb="6" eb="8">
      <t>イッパン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</si>
</sst>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¥&quot;#,##0;&quot;¥&quot;\-#,##0"/>
    <numFmt numFmtId="176" formatCode="&quot;¥&quot;#,##0_);[Red]\(&quot;¥&quot;#,##0\)"/>
    <numFmt numFmtId="177" formatCode="h:mm;@"/>
    <numFmt numFmtId="178" formatCode="0_);[Red]\(0\)"/>
    <numFmt numFmtId="179" formatCode="[h]:mm"/>
    <numFmt numFmtId="180" formatCode="m&quot;月&quot;d&quot;日&quot;;@"/>
    <numFmt numFmtId="181" formatCode="yyyy/mm/dd"/>
    <numFmt numFmtId="182" formatCode="yyyy/m/d;@"/>
  </numFmts>
  <fonts count="2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11"/>
      <color rgb="FF0000FF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color rgb="FF0000FF"/>
      <name val="ＭＳ Ｐゴシック"/>
      <family val="3"/>
      <charset val="128"/>
      <scheme val="minor"/>
    </font>
    <font>
      <b/>
      <sz val="16"/>
      <color rgb="FF0000FF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rgb="FFFF9900"/>
      </right>
      <top style="medium">
        <color rgb="FFFF9900"/>
      </top>
      <bottom style="thin">
        <color indexed="64"/>
      </bottom>
      <diagonal/>
    </border>
    <border>
      <left style="medium">
        <color rgb="FFFF9900"/>
      </left>
      <right/>
      <top style="medium">
        <color rgb="FFFF9900"/>
      </top>
      <bottom/>
      <diagonal/>
    </border>
    <border>
      <left/>
      <right/>
      <top style="medium">
        <color rgb="FFFF9900"/>
      </top>
      <bottom/>
      <diagonal/>
    </border>
    <border>
      <left style="medium">
        <color rgb="FFFF9900"/>
      </left>
      <right style="medium">
        <color rgb="FFFF9900"/>
      </right>
      <top style="medium">
        <color rgb="FFFF9900"/>
      </top>
      <bottom/>
      <diagonal/>
    </border>
    <border>
      <left style="medium">
        <color rgb="FFFF9900"/>
      </left>
      <right style="medium">
        <color rgb="FFFF9900"/>
      </right>
      <top/>
      <bottom style="medium">
        <color rgb="FFFF9900"/>
      </bottom>
      <diagonal/>
    </border>
    <border>
      <left style="medium">
        <color rgb="FFFF9900"/>
      </left>
      <right/>
      <top style="medium">
        <color rgb="FFFF9900"/>
      </top>
      <bottom style="medium">
        <color rgb="FFFF9900"/>
      </bottom>
      <diagonal/>
    </border>
    <border>
      <left/>
      <right/>
      <top style="medium">
        <color rgb="FFFF9900"/>
      </top>
      <bottom style="medium">
        <color rgb="FFFF9900"/>
      </bottom>
      <diagonal/>
    </border>
    <border>
      <left style="thin">
        <color indexed="64"/>
      </left>
      <right style="thin">
        <color indexed="64"/>
      </right>
      <top style="medium">
        <color rgb="FFFF9900"/>
      </top>
      <bottom/>
      <diagonal/>
    </border>
    <border>
      <left style="thin">
        <color indexed="64"/>
      </left>
      <right/>
      <top style="medium">
        <color rgb="FFFF9900"/>
      </top>
      <bottom/>
      <diagonal/>
    </border>
    <border>
      <left/>
      <right style="thin">
        <color indexed="64"/>
      </right>
      <top style="medium">
        <color rgb="FFFF9900"/>
      </top>
      <bottom/>
      <diagonal/>
    </border>
    <border>
      <left/>
      <right style="medium">
        <color rgb="FFFF9900"/>
      </right>
      <top style="medium">
        <color rgb="FFFF9900"/>
      </top>
      <bottom style="medium">
        <color rgb="FFFF9900"/>
      </bottom>
      <diagonal/>
    </border>
    <border>
      <left style="medium">
        <color rgb="FFFF9900"/>
      </left>
      <right style="thin">
        <color indexed="64"/>
      </right>
      <top style="medium">
        <color rgb="FFFF9900"/>
      </top>
      <bottom style="medium">
        <color rgb="FFFF9900"/>
      </bottom>
      <diagonal/>
    </border>
    <border>
      <left style="thin">
        <color indexed="64"/>
      </left>
      <right style="medium">
        <color rgb="FFFF9900"/>
      </right>
      <top style="medium">
        <color rgb="FFFF9900"/>
      </top>
      <bottom style="medium">
        <color rgb="FFFF9900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0" fontId="9" fillId="0" borderId="0" xfId="0" applyFont="1">
      <alignment vertical="center"/>
    </xf>
    <xf numFmtId="177" fontId="0" fillId="0" borderId="0" xfId="0" applyNumberForma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1" xfId="0" applyBorder="1">
      <alignment vertical="center"/>
    </xf>
    <xf numFmtId="20" fontId="0" fillId="0" borderId="2" xfId="0" applyNumberFormat="1" applyBorder="1">
      <alignment vertical="center"/>
    </xf>
    <xf numFmtId="177" fontId="0" fillId="0" borderId="2" xfId="0" applyNumberFormat="1" applyBorder="1">
      <alignment vertical="center"/>
    </xf>
    <xf numFmtId="177" fontId="0" fillId="0" borderId="3" xfId="0" applyNumberFormat="1" applyBorder="1">
      <alignment vertical="center"/>
    </xf>
    <xf numFmtId="0" fontId="9" fillId="0" borderId="3" xfId="0" applyFont="1" applyBorder="1">
      <alignment vertical="center"/>
    </xf>
    <xf numFmtId="178" fontId="0" fillId="0" borderId="0" xfId="0" applyNumberFormat="1">
      <alignment vertical="center"/>
    </xf>
    <xf numFmtId="0" fontId="10" fillId="0" borderId="0" xfId="0" applyFont="1" applyAlignment="1">
      <alignment vertical="center" wrapText="1"/>
    </xf>
    <xf numFmtId="0" fontId="0" fillId="0" borderId="0" xfId="0">
      <alignment vertical="center"/>
    </xf>
    <xf numFmtId="0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 wrapText="1" shrinkToFit="1"/>
    </xf>
    <xf numFmtId="176" fontId="0" fillId="0" borderId="0" xfId="0" applyNumberFormat="1">
      <alignment vertical="center"/>
    </xf>
    <xf numFmtId="5" fontId="0" fillId="0" borderId="0" xfId="0" applyNumberFormat="1">
      <alignment vertical="center"/>
    </xf>
    <xf numFmtId="0" fontId="3" fillId="2" borderId="0" xfId="0" applyFont="1" applyFill="1">
      <alignment vertical="center"/>
    </xf>
    <xf numFmtId="0" fontId="5" fillId="2" borderId="4" xfId="0" applyFont="1" applyFill="1" applyBorder="1" applyAlignment="1">
      <alignment horizontal="distributed" vertical="center" justifyLastLine="1"/>
    </xf>
    <xf numFmtId="0" fontId="5" fillId="2" borderId="0" xfId="0" applyFont="1" applyFill="1" applyBorder="1" applyAlignment="1">
      <alignment horizontal="distributed" vertical="center" justifyLastLine="1"/>
    </xf>
    <xf numFmtId="0" fontId="9" fillId="0" borderId="5" xfId="0" applyFont="1" applyFill="1" applyBorder="1" applyAlignment="1">
      <alignment horizontal="center" vertical="center"/>
    </xf>
    <xf numFmtId="177" fontId="0" fillId="0" borderId="1" xfId="0" applyNumberFormat="1" applyBorder="1">
      <alignment vertical="center"/>
    </xf>
    <xf numFmtId="177" fontId="0" fillId="0" borderId="6" xfId="0" applyNumberFormat="1" applyBorder="1">
      <alignment vertical="center"/>
    </xf>
    <xf numFmtId="20" fontId="0" fillId="0" borderId="1" xfId="0" applyNumberFormat="1" applyBorder="1">
      <alignment vertical="center"/>
    </xf>
    <xf numFmtId="0" fontId="0" fillId="0" borderId="6" xfId="0" applyBorder="1">
      <alignment vertical="center"/>
    </xf>
    <xf numFmtId="0" fontId="9" fillId="0" borderId="20" xfId="0" applyFont="1" applyBorder="1" applyAlignment="1">
      <alignment vertical="center" wrapText="1"/>
    </xf>
    <xf numFmtId="177" fontId="0" fillId="0" borderId="7" xfId="0" applyNumberFormat="1" applyBorder="1">
      <alignment vertical="center"/>
    </xf>
    <xf numFmtId="177" fontId="0" fillId="0" borderId="8" xfId="0" applyNumberFormat="1" applyBorder="1">
      <alignment vertical="center"/>
    </xf>
    <xf numFmtId="20" fontId="0" fillId="0" borderId="7" xfId="0" applyNumberFormat="1" applyBorder="1">
      <alignment vertical="center"/>
    </xf>
    <xf numFmtId="20" fontId="0" fillId="0" borderId="8" xfId="0" applyNumberFormat="1" applyBorder="1">
      <alignment vertical="center"/>
    </xf>
    <xf numFmtId="179" fontId="0" fillId="0" borderId="1" xfId="0" applyNumberForma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10" fillId="0" borderId="0" xfId="0" applyNumberFormat="1" applyFont="1" applyAlignment="1">
      <alignment horizontal="center" vertical="center" wrapText="1"/>
    </xf>
    <xf numFmtId="177" fontId="0" fillId="0" borderId="0" xfId="0" applyNumberFormat="1">
      <alignment vertical="center"/>
    </xf>
    <xf numFmtId="0" fontId="9" fillId="0" borderId="21" xfId="0" applyFont="1" applyBorder="1" applyAlignment="1">
      <alignment horizontal="left" vertical="center"/>
    </xf>
    <xf numFmtId="0" fontId="9" fillId="0" borderId="3" xfId="0" applyFont="1" applyBorder="1" applyAlignment="1">
      <alignment vertical="center"/>
    </xf>
    <xf numFmtId="0" fontId="0" fillId="0" borderId="22" xfId="0" applyBorder="1" applyAlignment="1">
      <alignment horizontal="left" vertical="center"/>
    </xf>
    <xf numFmtId="0" fontId="3" fillId="0" borderId="0" xfId="1">
      <alignment vertical="center"/>
    </xf>
    <xf numFmtId="0" fontId="14" fillId="0" borderId="0" xfId="0" applyFont="1">
      <alignment vertical="center"/>
    </xf>
    <xf numFmtId="0" fontId="9" fillId="0" borderId="3" xfId="0" applyFont="1" applyBorder="1" applyAlignment="1">
      <alignment vertical="center"/>
    </xf>
    <xf numFmtId="0" fontId="3" fillId="3" borderId="0" xfId="1" applyFont="1" applyFill="1" applyAlignment="1">
      <alignment vertical="center" wrapText="1"/>
    </xf>
    <xf numFmtId="0" fontId="8" fillId="3" borderId="0" xfId="1" applyFont="1" applyFill="1" applyAlignment="1" applyProtection="1">
      <alignment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8" fillId="0" borderId="25" xfId="0" applyFont="1" applyBorder="1">
      <alignment vertical="center"/>
    </xf>
    <xf numFmtId="0" fontId="22" fillId="0" borderId="26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9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8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180" fontId="0" fillId="0" borderId="0" xfId="0" applyNumberFormat="1" applyAlignment="1">
      <alignment vertical="center"/>
    </xf>
    <xf numFmtId="56" fontId="0" fillId="0" borderId="0" xfId="0" applyNumberFormat="1" applyAlignment="1">
      <alignment vertical="center"/>
    </xf>
    <xf numFmtId="56" fontId="0" fillId="0" borderId="2" xfId="0" applyNumberFormat="1" applyBorder="1" applyAlignment="1">
      <alignment vertical="center"/>
    </xf>
    <xf numFmtId="0" fontId="9" fillId="0" borderId="11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left" vertical="top" wrapText="1"/>
    </xf>
    <xf numFmtId="0" fontId="10" fillId="0" borderId="7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23" xfId="0" applyFont="1" applyBorder="1" applyAlignment="1">
      <alignment vertical="center" wrapText="1" shrinkToFit="1"/>
    </xf>
    <xf numFmtId="0" fontId="0" fillId="0" borderId="24" xfId="0" applyBorder="1" applyAlignment="1">
      <alignment vertical="center"/>
    </xf>
    <xf numFmtId="0" fontId="9" fillId="0" borderId="25" xfId="0" applyFont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0" fillId="0" borderId="26" xfId="0" applyBorder="1" applyAlignment="1">
      <alignment vertical="center"/>
    </xf>
    <xf numFmtId="182" fontId="0" fillId="0" borderId="7" xfId="0" applyNumberFormat="1" applyBorder="1" applyAlignment="1">
      <alignment horizontal="center" vertical="center"/>
    </xf>
    <xf numFmtId="182" fontId="0" fillId="0" borderId="6" xfId="0" applyNumberFormat="1" applyBorder="1" applyAlignment="1">
      <alignment horizontal="center" vertical="center"/>
    </xf>
    <xf numFmtId="14" fontId="11" fillId="0" borderId="9" xfId="0" applyNumberFormat="1" applyFont="1" applyBorder="1" applyAlignment="1">
      <alignment vertical="center"/>
    </xf>
    <xf numFmtId="14" fontId="11" fillId="0" borderId="10" xfId="0" applyNumberFormat="1" applyFont="1" applyBorder="1" applyAlignment="1">
      <alignment vertical="center"/>
    </xf>
    <xf numFmtId="0" fontId="0" fillId="0" borderId="9" xfId="0" applyNumberFormat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181" fontId="11" fillId="0" borderId="9" xfId="0" applyNumberFormat="1" applyFont="1" applyBorder="1" applyAlignment="1">
      <alignment vertical="center"/>
    </xf>
    <xf numFmtId="181" fontId="11" fillId="0" borderId="10" xfId="0" applyNumberFormat="1" applyFont="1" applyBorder="1" applyAlignment="1">
      <alignment vertical="center"/>
    </xf>
    <xf numFmtId="181" fontId="11" fillId="0" borderId="27" xfId="0" applyNumberFormat="1" applyFont="1" applyBorder="1" applyAlignment="1">
      <alignment vertical="center"/>
    </xf>
    <xf numFmtId="0" fontId="10" fillId="0" borderId="28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0" fillId="0" borderId="29" xfId="0" applyBorder="1" applyAlignment="1">
      <alignment vertical="center"/>
    </xf>
    <xf numFmtId="0" fontId="9" fillId="0" borderId="30" xfId="0" applyFont="1" applyBorder="1" applyAlignment="1">
      <alignment vertical="center"/>
    </xf>
    <xf numFmtId="0" fontId="10" fillId="0" borderId="6" xfId="0" applyFont="1" applyBorder="1" applyAlignment="1">
      <alignment vertical="center" wrapText="1" shrinkToFit="1"/>
    </xf>
    <xf numFmtId="0" fontId="0" fillId="0" borderId="3" xfId="0" applyBorder="1" applyAlignment="1">
      <alignment vertical="center"/>
    </xf>
    <xf numFmtId="0" fontId="0" fillId="0" borderId="14" xfId="0" applyBorder="1" applyAlignment="1">
      <alignment vertical="top" wrapText="1"/>
    </xf>
    <xf numFmtId="0" fontId="0" fillId="0" borderId="0" xfId="0" applyBorder="1" applyAlignment="1">
      <alignment vertical="top"/>
    </xf>
    <xf numFmtId="0" fontId="0" fillId="0" borderId="15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5" fillId="2" borderId="16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5" fillId="2" borderId="31" xfId="0" applyFont="1" applyFill="1" applyBorder="1" applyAlignment="1">
      <alignment horizontal="distributed" vertical="center" justifyLastLine="1"/>
    </xf>
    <xf numFmtId="0" fontId="5" fillId="2" borderId="26" xfId="0" applyFont="1" applyFill="1" applyBorder="1" applyAlignment="1">
      <alignment horizontal="distributed" vertical="center" justifyLastLine="1"/>
    </xf>
    <xf numFmtId="0" fontId="5" fillId="2" borderId="32" xfId="0" applyFont="1" applyFill="1" applyBorder="1" applyAlignment="1">
      <alignment horizontal="distributed" vertical="center" justifyLastLine="1"/>
    </xf>
    <xf numFmtId="0" fontId="5" fillId="2" borderId="25" xfId="0" applyFont="1" applyFill="1" applyBorder="1" applyAlignment="1">
      <alignment horizontal="center" vertical="center" justifyLastLine="1"/>
    </xf>
    <xf numFmtId="0" fontId="5" fillId="2" borderId="26" xfId="0" applyFont="1" applyFill="1" applyBorder="1" applyAlignment="1">
      <alignment horizontal="center" vertical="center" justifyLastLine="1"/>
    </xf>
    <xf numFmtId="0" fontId="5" fillId="2" borderId="30" xfId="0" applyFont="1" applyFill="1" applyBorder="1" applyAlignment="1">
      <alignment horizontal="center" vertical="center" justifyLastLine="1"/>
    </xf>
    <xf numFmtId="0" fontId="5" fillId="2" borderId="12" xfId="0" applyFont="1" applyFill="1" applyBorder="1" applyAlignment="1">
      <alignment horizontal="distributed" vertical="center"/>
    </xf>
    <xf numFmtId="0" fontId="5" fillId="2" borderId="13" xfId="0" applyFont="1" applyFill="1" applyBorder="1" applyAlignment="1">
      <alignment horizontal="distributed" vertical="center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12" xfId="0" applyFont="1" applyFill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5" fillId="2" borderId="25" xfId="0" applyFont="1" applyFill="1" applyBorder="1" applyAlignment="1">
      <alignment horizontal="distributed" vertical="center" justifyLastLine="1"/>
    </xf>
    <xf numFmtId="0" fontId="5" fillId="2" borderId="30" xfId="0" applyFont="1" applyFill="1" applyBorder="1" applyAlignment="1">
      <alignment horizontal="distributed" vertical="center" justifyLastLine="1"/>
    </xf>
    <xf numFmtId="0" fontId="0" fillId="0" borderId="25" xfId="0" applyBorder="1" applyAlignment="1">
      <alignment horizontal="distributed" vertical="center" justifyLastLine="1"/>
    </xf>
    <xf numFmtId="0" fontId="0" fillId="0" borderId="26" xfId="0" applyBorder="1" applyAlignment="1">
      <alignment horizontal="distributed" vertical="center" justifyLastLine="1"/>
    </xf>
    <xf numFmtId="0" fontId="0" fillId="0" borderId="30" xfId="0" applyBorder="1" applyAlignment="1">
      <alignment horizontal="distributed" vertical="center" justifyLastLine="1"/>
    </xf>
    <xf numFmtId="0" fontId="3" fillId="2" borderId="0" xfId="1" applyFont="1" applyFill="1" applyAlignment="1">
      <alignment horizontal="left" vertical="center"/>
    </xf>
    <xf numFmtId="0" fontId="3" fillId="2" borderId="0" xfId="1" applyFill="1" applyAlignment="1">
      <alignment horizontal="left" vertical="center" wrapText="1"/>
    </xf>
    <xf numFmtId="0" fontId="3" fillId="2" borderId="0" xfId="1" applyFill="1" applyAlignment="1">
      <alignment horizontal="left" vertical="center"/>
    </xf>
    <xf numFmtId="0" fontId="13" fillId="3" borderId="0" xfId="1" applyFont="1" applyFill="1" applyAlignment="1">
      <alignment horizontal="center" vertical="center" wrapText="1"/>
    </xf>
    <xf numFmtId="0" fontId="8" fillId="3" borderId="0" xfId="1" applyFont="1" applyFill="1" applyAlignment="1" applyProtection="1">
      <alignment horizontal="center" vertical="center"/>
    </xf>
    <xf numFmtId="182" fontId="12" fillId="0" borderId="7" xfId="0" applyNumberFormat="1" applyFont="1" applyBorder="1" applyAlignment="1">
      <alignment horizontal="center" vertical="center"/>
    </xf>
    <xf numFmtId="182" fontId="12" fillId="0" borderId="6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5" fillId="0" borderId="12" xfId="0" applyFont="1" applyFill="1" applyBorder="1" applyAlignment="1" applyProtection="1">
      <alignment horizontal="left" vertical="center" wrapText="1"/>
      <protection locked="0"/>
    </xf>
    <xf numFmtId="31" fontId="9" fillId="0" borderId="14" xfId="0" applyNumberFormat="1" applyFont="1" applyBorder="1" applyAlignment="1">
      <alignment vertical="top"/>
    </xf>
    <xf numFmtId="0" fontId="15" fillId="2" borderId="12" xfId="2" applyFill="1" applyBorder="1" applyAlignment="1">
      <alignment horizontal="distributed" vertical="center"/>
    </xf>
  </cellXfs>
  <cellStyles count="3">
    <cellStyle name="ハイパーリンク" xfId="2" builtinId="8"/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F37"/>
  <sheetViews>
    <sheetView tabSelected="1" workbookViewId="0">
      <selection activeCell="H7" sqref="H7:J8"/>
    </sheetView>
  </sheetViews>
  <sheetFormatPr defaultColWidth="8.875" defaultRowHeight="13.5"/>
  <cols>
    <col min="2" max="2" width="4.875" customWidth="1"/>
    <col min="3" max="3" width="11.375" style="11" customWidth="1"/>
    <col min="4" max="4" width="4.625" customWidth="1"/>
    <col min="5" max="5" width="11.875" customWidth="1"/>
    <col min="6" max="6" width="11" customWidth="1"/>
    <col min="7" max="7" width="9.5" bestFit="1" customWidth="1"/>
    <col min="8" max="8" width="9.125" customWidth="1"/>
    <col min="12" max="12" width="10.625" bestFit="1" customWidth="1"/>
  </cols>
  <sheetData>
    <row r="2" spans="1:14" s="11" customFormat="1" ht="36.75" customHeight="1">
      <c r="B2" s="11" t="s">
        <v>44</v>
      </c>
    </row>
    <row r="3" spans="1:14" s="11" customFormat="1" ht="18.75" customHeight="1" thickBot="1">
      <c r="A3" s="43"/>
      <c r="B3" s="11" t="s">
        <v>55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4" spans="1:14" s="11" customFormat="1" ht="18.75" customHeight="1" thickBot="1">
      <c r="A4" s="43"/>
      <c r="B4" s="45" t="s">
        <v>53</v>
      </c>
      <c r="C4" s="46"/>
      <c r="D4" s="46"/>
      <c r="E4" s="46"/>
      <c r="F4" s="46"/>
      <c r="G4" s="46"/>
      <c r="H4" s="46"/>
      <c r="I4" s="46"/>
      <c r="J4" s="46"/>
      <c r="K4" s="47"/>
      <c r="L4" s="44"/>
      <c r="M4" s="44"/>
      <c r="N4" s="44"/>
    </row>
    <row r="5" spans="1:14" s="11" customFormat="1" ht="18.75" customHeight="1" thickBot="1">
      <c r="A5" s="43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</row>
    <row r="6" spans="1:14" s="11" customFormat="1" ht="16.5" customHeight="1" thickBot="1">
      <c r="H6" s="68" t="s">
        <v>29</v>
      </c>
      <c r="I6" s="69"/>
      <c r="J6" s="85"/>
    </row>
    <row r="7" spans="1:14" s="11" customFormat="1" ht="14.25" thickBot="1">
      <c r="B7" s="102" t="s">
        <v>25</v>
      </c>
      <c r="C7" s="103"/>
      <c r="D7" s="104"/>
      <c r="E7" s="17" t="s">
        <v>17</v>
      </c>
      <c r="F7" s="96" t="s">
        <v>22</v>
      </c>
      <c r="G7" s="97"/>
      <c r="H7" s="88" t="s">
        <v>58</v>
      </c>
      <c r="I7" s="89"/>
      <c r="J7" s="90"/>
    </row>
    <row r="8" spans="1:14" ht="27.75" customHeight="1" thickBot="1">
      <c r="B8" s="102"/>
      <c r="C8" s="103"/>
      <c r="D8" s="104"/>
      <c r="E8" s="18" t="s">
        <v>15</v>
      </c>
      <c r="F8" s="94" t="s">
        <v>21</v>
      </c>
      <c r="G8" s="95"/>
      <c r="H8" s="91"/>
      <c r="I8" s="92"/>
      <c r="J8" s="93"/>
    </row>
    <row r="9" spans="1:14" ht="27.75" customHeight="1" thickBot="1">
      <c r="B9" s="102" t="s">
        <v>19</v>
      </c>
      <c r="C9" s="103"/>
      <c r="D9" s="104"/>
      <c r="E9" s="110" t="s">
        <v>20</v>
      </c>
      <c r="F9" s="111"/>
      <c r="G9" s="111"/>
      <c r="H9" s="112"/>
      <c r="I9" s="112"/>
      <c r="J9" s="113"/>
    </row>
    <row r="10" spans="1:14" ht="27.75" customHeight="1" thickBot="1">
      <c r="B10" s="102" t="s">
        <v>18</v>
      </c>
      <c r="C10" s="103"/>
      <c r="D10" s="104"/>
      <c r="E10" s="98" t="s">
        <v>27</v>
      </c>
      <c r="F10" s="98"/>
      <c r="G10" s="98"/>
      <c r="H10" s="98"/>
      <c r="I10" s="98"/>
      <c r="J10" s="99"/>
      <c r="K10" s="16"/>
    </row>
    <row r="11" spans="1:14" ht="27.75" customHeight="1" thickBot="1">
      <c r="B11" s="114" t="s">
        <v>26</v>
      </c>
      <c r="C11" s="103"/>
      <c r="D11" s="115"/>
      <c r="E11" s="100" t="s">
        <v>23</v>
      </c>
      <c r="F11" s="100"/>
      <c r="G11" s="100"/>
      <c r="H11" s="100"/>
      <c r="I11" s="100"/>
      <c r="J11" s="101"/>
      <c r="K11" s="16"/>
    </row>
    <row r="12" spans="1:14" ht="27.75" customHeight="1" thickBot="1">
      <c r="B12" s="116"/>
      <c r="C12" s="117"/>
      <c r="D12" s="118"/>
      <c r="E12" s="100" t="s">
        <v>24</v>
      </c>
      <c r="F12" s="100"/>
      <c r="G12" s="100"/>
      <c r="H12" s="100"/>
      <c r="I12" s="100"/>
      <c r="J12" s="101"/>
      <c r="K12" s="16"/>
    </row>
    <row r="13" spans="1:14" ht="27.75" customHeight="1" thickBot="1">
      <c r="B13" s="105" t="s">
        <v>16</v>
      </c>
      <c r="C13" s="106"/>
      <c r="D13" s="107"/>
      <c r="E13" s="108"/>
      <c r="F13" s="108"/>
      <c r="G13" s="108"/>
      <c r="H13" s="108"/>
      <c r="I13" s="108"/>
      <c r="J13" s="109"/>
    </row>
    <row r="14" spans="1:14" ht="14.25" thickBot="1">
      <c r="B14" s="16"/>
      <c r="C14" s="16"/>
    </row>
    <row r="15" spans="1:14" ht="27.75" customHeight="1" thickBot="1">
      <c r="B15" s="68" t="s">
        <v>14</v>
      </c>
      <c r="C15" s="69"/>
      <c r="D15" s="70"/>
      <c r="E15" s="19"/>
    </row>
    <row r="16" spans="1:14" ht="20.25" customHeight="1" thickBot="1">
      <c r="D16" s="1"/>
      <c r="E16" s="3"/>
      <c r="G16" s="37" t="s">
        <v>51</v>
      </c>
    </row>
    <row r="17" spans="2:32" ht="18" customHeight="1" thickBot="1">
      <c r="B17" s="33" t="s">
        <v>43</v>
      </c>
      <c r="C17" s="35"/>
      <c r="D17" s="50" t="s">
        <v>38</v>
      </c>
      <c r="E17" s="66" t="s">
        <v>2</v>
      </c>
      <c r="F17" s="86" t="s">
        <v>1</v>
      </c>
      <c r="G17" s="71">
        <v>43906</v>
      </c>
      <c r="H17" s="72"/>
      <c r="I17" s="71">
        <v>43907</v>
      </c>
      <c r="J17" s="72"/>
      <c r="K17" s="71">
        <v>43908</v>
      </c>
      <c r="L17" s="72"/>
      <c r="M17" s="71">
        <v>43909</v>
      </c>
      <c r="N17" s="72"/>
    </row>
    <row r="18" spans="2:32" s="11" customFormat="1" ht="23.25" thickBot="1">
      <c r="B18" s="33" t="s">
        <v>37</v>
      </c>
      <c r="C18" s="35"/>
      <c r="D18" s="51"/>
      <c r="E18" s="67"/>
      <c r="F18" s="87"/>
      <c r="G18" s="24" t="s">
        <v>0</v>
      </c>
      <c r="H18" s="8" t="s">
        <v>5</v>
      </c>
      <c r="I18" s="24" t="s">
        <v>0</v>
      </c>
      <c r="J18" s="8" t="s">
        <v>5</v>
      </c>
      <c r="K18" s="24" t="s">
        <v>0</v>
      </c>
      <c r="L18" s="8" t="s">
        <v>5</v>
      </c>
      <c r="M18" s="24" t="s">
        <v>0</v>
      </c>
      <c r="N18" s="8" t="s">
        <v>5</v>
      </c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</row>
    <row r="19" spans="2:32" ht="15" customHeight="1">
      <c r="B19" s="82" t="s">
        <v>7</v>
      </c>
      <c r="C19" s="83"/>
      <c r="D19" s="84"/>
      <c r="E19" s="81">
        <v>39122</v>
      </c>
      <c r="F19" s="75" t="str">
        <f>IF(E19="","",DATEDIF(E19,G17,"Y")&amp;"歳"&amp;DATEDIF(E19,G17,"YM")&amp;"ヶ月")</f>
        <v>13歳1ヶ月</v>
      </c>
      <c r="G19" s="25">
        <v>0.375</v>
      </c>
      <c r="H19" s="21"/>
      <c r="I19" s="20">
        <v>0.375</v>
      </c>
      <c r="J19" s="21"/>
      <c r="K19" s="25">
        <v>0.52083333333333337</v>
      </c>
      <c r="L19" s="21"/>
      <c r="M19" s="25"/>
      <c r="N19" s="21"/>
    </row>
    <row r="20" spans="2:32" ht="24" customHeight="1">
      <c r="B20" s="52" t="s">
        <v>39</v>
      </c>
      <c r="C20" s="53"/>
      <c r="D20" s="34" t="s">
        <v>40</v>
      </c>
      <c r="E20" s="80"/>
      <c r="F20" s="76"/>
      <c r="G20" s="26">
        <v>0.65625</v>
      </c>
      <c r="H20" s="7">
        <f>IF(B19="","",G20-G19)</f>
        <v>0.28125</v>
      </c>
      <c r="I20" s="6">
        <v>0.70833333333333337</v>
      </c>
      <c r="J20" s="7">
        <f>IF(B19="","",I20-I19)</f>
        <v>0.33333333333333337</v>
      </c>
      <c r="K20" s="26">
        <v>0.625</v>
      </c>
      <c r="L20" s="7">
        <f>IF(B19="","",K20-K19)</f>
        <v>0.10416666666666663</v>
      </c>
      <c r="M20" s="26"/>
      <c r="N20" s="7">
        <f>IF(B19="","",M20-M19)</f>
        <v>0</v>
      </c>
    </row>
    <row r="21" spans="2:32" ht="15" customHeight="1">
      <c r="B21" s="62" t="s">
        <v>8</v>
      </c>
      <c r="C21" s="63"/>
      <c r="D21" s="64"/>
      <c r="E21" s="79">
        <v>40511</v>
      </c>
      <c r="F21" s="75" t="str">
        <f>IF(E21="","",DATEDIF(E21,G17,"Y")&amp;"歳"&amp;DATEDIF(E21,G17,"YM")&amp;"ヶ月")</f>
        <v>9歳3ヶ月</v>
      </c>
      <c r="G21" s="27">
        <v>0.375</v>
      </c>
      <c r="H21" s="23"/>
      <c r="I21" s="22">
        <v>0.375</v>
      </c>
      <c r="J21" s="23"/>
      <c r="K21" s="27">
        <v>0.52083333333333337</v>
      </c>
      <c r="L21" s="23"/>
      <c r="M21" s="27"/>
      <c r="N21" s="23"/>
    </row>
    <row r="22" spans="2:32" ht="23.25" customHeight="1">
      <c r="B22" s="52" t="s">
        <v>3</v>
      </c>
      <c r="C22" s="53"/>
      <c r="D22" s="34" t="s">
        <v>41</v>
      </c>
      <c r="E22" s="80"/>
      <c r="F22" s="76"/>
      <c r="G22" s="28">
        <v>0.65625</v>
      </c>
      <c r="H22" s="7">
        <f>IF(B21="","",G22-G21)</f>
        <v>0.28125</v>
      </c>
      <c r="I22" s="5">
        <v>0.70833333333333337</v>
      </c>
      <c r="J22" s="7">
        <f>IF(B21="","",I22-I21)</f>
        <v>0.33333333333333337</v>
      </c>
      <c r="K22" s="28">
        <v>0.625</v>
      </c>
      <c r="L22" s="7">
        <f>IF(B21="","",K22-K21)</f>
        <v>0.10416666666666663</v>
      </c>
      <c r="M22" s="28"/>
      <c r="N22" s="7">
        <f>IF(B21="","",M22-M21)</f>
        <v>0</v>
      </c>
    </row>
    <row r="23" spans="2:32" ht="15" customHeight="1">
      <c r="B23" s="62" t="s">
        <v>9</v>
      </c>
      <c r="C23" s="63"/>
      <c r="D23" s="65"/>
      <c r="E23" s="79">
        <v>41183</v>
      </c>
      <c r="F23" s="75" t="str">
        <f>IF(E23="","",DATEDIF(E23,G17,"Y")&amp;"歳"&amp;DATEDIF(E23,G17,"YM")&amp;"ヶ月")</f>
        <v>7歳5ヶ月</v>
      </c>
      <c r="G23" s="27">
        <v>0.375</v>
      </c>
      <c r="H23" s="23"/>
      <c r="I23" s="22"/>
      <c r="J23" s="23"/>
      <c r="K23" s="27"/>
      <c r="L23" s="23"/>
      <c r="M23" s="27"/>
      <c r="N23" s="23"/>
    </row>
    <row r="24" spans="2:32" ht="24" customHeight="1">
      <c r="B24" s="52" t="s">
        <v>36</v>
      </c>
      <c r="C24" s="53"/>
      <c r="D24" s="34" t="s">
        <v>40</v>
      </c>
      <c r="E24" s="80"/>
      <c r="F24" s="76"/>
      <c r="G24" s="28">
        <v>0.65625</v>
      </c>
      <c r="H24" s="7">
        <f>IF(B23="","",G24-G23)</f>
        <v>0.28125</v>
      </c>
      <c r="I24" s="5"/>
      <c r="J24" s="7">
        <f>IF(B23="","",I24-I23)</f>
        <v>0</v>
      </c>
      <c r="K24" s="28"/>
      <c r="L24" s="7">
        <f>IF(B23="","",K24-K23)</f>
        <v>0</v>
      </c>
      <c r="M24" s="28"/>
      <c r="N24" s="7">
        <f>IF(B23="","",M24-M23)</f>
        <v>0</v>
      </c>
    </row>
    <row r="25" spans="2:32" ht="15" customHeight="1">
      <c r="B25" s="62"/>
      <c r="C25" s="63"/>
      <c r="D25" s="65"/>
      <c r="E25" s="73"/>
      <c r="F25" s="75" t="str">
        <f>IF(E25="","",DATEDIF(E25,G17,"Y")&amp;"歳"&amp;DATEDIF(E25,G17,"YM")&amp;"ヶ月")</f>
        <v/>
      </c>
      <c r="G25" s="27"/>
      <c r="H25" s="23"/>
      <c r="I25" s="27"/>
      <c r="J25" s="23"/>
      <c r="K25" s="27"/>
      <c r="L25" s="23"/>
      <c r="M25" s="27"/>
      <c r="N25" s="23"/>
    </row>
    <row r="26" spans="2:32" ht="24" customHeight="1">
      <c r="B26" s="52"/>
      <c r="C26" s="77"/>
      <c r="D26" s="78"/>
      <c r="E26" s="74"/>
      <c r="F26" s="76"/>
      <c r="G26" s="28"/>
      <c r="H26" s="7" t="str">
        <f>IF(D25="","",G26-G25)</f>
        <v/>
      </c>
      <c r="I26" s="28"/>
      <c r="J26" s="7" t="str">
        <f>IF(F25="","",I26-I25)</f>
        <v/>
      </c>
      <c r="K26" s="28"/>
      <c r="L26" s="7" t="str">
        <f>IF(D25="","",K26-K25)</f>
        <v/>
      </c>
      <c r="M26" s="28"/>
      <c r="N26" s="7" t="str">
        <f>IF(F25="","",M26-M25)</f>
        <v/>
      </c>
    </row>
    <row r="27" spans="2:32">
      <c r="D27" s="1"/>
    </row>
    <row r="28" spans="2:32" s="11" customFormat="1" ht="51" customHeight="1">
      <c r="B28" s="59" t="s">
        <v>28</v>
      </c>
      <c r="C28" s="60"/>
      <c r="D28" s="60"/>
      <c r="E28" s="60"/>
      <c r="F28" s="60"/>
      <c r="G28" s="60"/>
      <c r="H28" s="60"/>
      <c r="I28" s="61"/>
    </row>
    <row r="29" spans="2:32" ht="33" customHeight="1">
      <c r="B29" s="11"/>
      <c r="D29" s="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</row>
    <row r="30" spans="2:32" ht="27" customHeight="1">
      <c r="B30" s="11" t="s">
        <v>34</v>
      </c>
      <c r="D30" s="1"/>
    </row>
    <row r="31" spans="2:32" ht="39.75" customHeight="1">
      <c r="C31" s="54" t="s">
        <v>31</v>
      </c>
      <c r="D31" s="55"/>
      <c r="E31" s="31" t="s">
        <v>32</v>
      </c>
      <c r="F31" s="12" t="s">
        <v>12</v>
      </c>
      <c r="G31" s="13" t="s">
        <v>13</v>
      </c>
      <c r="H31" s="10" t="s">
        <v>30</v>
      </c>
      <c r="I31" s="10" t="s">
        <v>6</v>
      </c>
      <c r="J31" s="10" t="s">
        <v>10</v>
      </c>
      <c r="K31" s="1" t="s">
        <v>11</v>
      </c>
    </row>
    <row r="32" spans="2:32" ht="27.75" customHeight="1">
      <c r="C32" s="56">
        <f>G17</f>
        <v>43906</v>
      </c>
      <c r="D32" s="55"/>
      <c r="E32" s="32">
        <f>MAX(H20:H26)</f>
        <v>0.28125</v>
      </c>
      <c r="F32" s="2">
        <f>SUM(H19:H26)</f>
        <v>0.84375</v>
      </c>
      <c r="G32" s="9">
        <f>COUNT(G20,G22,G24,G26)</f>
        <v>3</v>
      </c>
      <c r="H32" s="14">
        <f>F32*24*600</f>
        <v>12150</v>
      </c>
      <c r="I32" s="15" t="b">
        <f>IF(E15&lt;&gt;"",F32*24*400)</f>
        <v>0</v>
      </c>
      <c r="J32" s="15">
        <f>IF(AND(E15="",G32&gt;1),(H32/G32+H32/G32*(G32-1)/600*400))</f>
        <v>9450</v>
      </c>
    </row>
    <row r="33" spans="3:12" ht="27.75" customHeight="1">
      <c r="C33" s="57">
        <f>I17</f>
        <v>43907</v>
      </c>
      <c r="D33" s="55"/>
      <c r="E33" s="32">
        <f>MAX(J20:J26)</f>
        <v>0.33333333333333337</v>
      </c>
      <c r="F33" s="2">
        <f>SUM(J19:J26)</f>
        <v>0.66666666666666674</v>
      </c>
      <c r="G33" s="9">
        <f>COUNT(I20,I22,I24,I26)</f>
        <v>2</v>
      </c>
      <c r="H33" s="14">
        <f>F33*24*600</f>
        <v>9600</v>
      </c>
      <c r="I33" s="15" t="b">
        <f>IF(E15&lt;&gt;"",F33*24*400)</f>
        <v>0</v>
      </c>
      <c r="J33" s="15">
        <f>IF(AND(E15="",G33&gt;1),(H33/G33+H33/G33*(G33-1)/600*400))</f>
        <v>8000</v>
      </c>
    </row>
    <row r="34" spans="3:12" ht="27.75" customHeight="1">
      <c r="C34" s="57">
        <f>K17</f>
        <v>43908</v>
      </c>
      <c r="D34" s="55"/>
      <c r="E34" s="32">
        <f>MAX(L21:L26)</f>
        <v>0.10416666666666663</v>
      </c>
      <c r="F34" s="2">
        <f>SUM(L19:L26)</f>
        <v>0.20833333333333326</v>
      </c>
      <c r="G34" s="9">
        <f>COUNT(K20,K22,K24,K26)</f>
        <v>2</v>
      </c>
      <c r="H34" s="14">
        <f>F34*24*600</f>
        <v>2999.9999999999991</v>
      </c>
      <c r="I34" s="15" t="b">
        <f>IF(E15&lt;&gt;"",F34*24*400)</f>
        <v>0</v>
      </c>
      <c r="J34" s="15">
        <f>IF(AND(E15="",G34&gt;1),(H34/G34+H34/G34*(G34-1)/600*400))</f>
        <v>2499.9999999999991</v>
      </c>
    </row>
    <row r="35" spans="3:12" ht="27.75" customHeight="1">
      <c r="C35" s="58">
        <f>M17</f>
        <v>43909</v>
      </c>
      <c r="D35" s="53"/>
      <c r="E35" s="32">
        <f>MAX(N20:N26)</f>
        <v>0</v>
      </c>
      <c r="F35" s="2">
        <f>SUM(N19:N26)</f>
        <v>0</v>
      </c>
      <c r="G35" s="9">
        <f>COUNT(M20,M22,M24,M26)</f>
        <v>0</v>
      </c>
      <c r="H35" s="14">
        <f>F35*24*600</f>
        <v>0</v>
      </c>
      <c r="I35" s="15" t="b">
        <f>IF(E15&lt;&gt;"",F35*24*400)</f>
        <v>0</v>
      </c>
      <c r="J35" s="15" t="b">
        <f>IF(AND(E15="",G35&gt;1),(H35/G35+H35/G35*(G35-1)/600*400))</f>
        <v>0</v>
      </c>
      <c r="L35" s="9"/>
    </row>
    <row r="36" spans="3:12" ht="27.75" customHeight="1">
      <c r="C36" s="48" t="s">
        <v>4</v>
      </c>
      <c r="D36" s="49"/>
      <c r="E36" s="29">
        <f>SUM(E32:E35)</f>
        <v>0.71875</v>
      </c>
      <c r="F36" s="29">
        <f>SUM(F32:F35)</f>
        <v>1.71875</v>
      </c>
      <c r="G36" s="4"/>
      <c r="H36" s="30">
        <f>SUM(H32:H35)</f>
        <v>24750</v>
      </c>
      <c r="I36" s="30">
        <f>SUM(I32:I35)</f>
        <v>0</v>
      </c>
      <c r="J36" s="30">
        <f>SUM(J32:J35)</f>
        <v>19950</v>
      </c>
    </row>
    <row r="37" spans="3:12">
      <c r="C37" s="11" t="s">
        <v>33</v>
      </c>
      <c r="D37" s="11" t="s">
        <v>33</v>
      </c>
      <c r="E37" s="11"/>
      <c r="F37" s="11"/>
      <c r="G37" s="11"/>
      <c r="H37" s="14">
        <f>H36*1.08</f>
        <v>26730</v>
      </c>
      <c r="I37" s="14">
        <f>I36*1.08</f>
        <v>0</v>
      </c>
      <c r="J37" s="14">
        <f>J36*1.08</f>
        <v>21546</v>
      </c>
    </row>
  </sheetData>
  <mergeCells count="45">
    <mergeCell ref="B7:D8"/>
    <mergeCell ref="B13:D13"/>
    <mergeCell ref="E13:J13"/>
    <mergeCell ref="B9:D9"/>
    <mergeCell ref="B10:D10"/>
    <mergeCell ref="E9:J9"/>
    <mergeCell ref="B11:D12"/>
    <mergeCell ref="H6:J6"/>
    <mergeCell ref="F17:F18"/>
    <mergeCell ref="H7:J8"/>
    <mergeCell ref="F8:G8"/>
    <mergeCell ref="F7:G7"/>
    <mergeCell ref="E10:J10"/>
    <mergeCell ref="E11:J11"/>
    <mergeCell ref="E12:J12"/>
    <mergeCell ref="B15:D15"/>
    <mergeCell ref="M17:N17"/>
    <mergeCell ref="E25:E26"/>
    <mergeCell ref="F25:F26"/>
    <mergeCell ref="B25:D25"/>
    <mergeCell ref="B26:D26"/>
    <mergeCell ref="E23:E24"/>
    <mergeCell ref="F23:F24"/>
    <mergeCell ref="I17:J17"/>
    <mergeCell ref="K17:L17"/>
    <mergeCell ref="E19:E20"/>
    <mergeCell ref="F19:F20"/>
    <mergeCell ref="G17:H17"/>
    <mergeCell ref="E21:E22"/>
    <mergeCell ref="F21:F22"/>
    <mergeCell ref="B19:D19"/>
    <mergeCell ref="C36:D36"/>
    <mergeCell ref="D17:D18"/>
    <mergeCell ref="B20:C20"/>
    <mergeCell ref="B22:C22"/>
    <mergeCell ref="B24:C24"/>
    <mergeCell ref="C31:D31"/>
    <mergeCell ref="C32:D32"/>
    <mergeCell ref="C33:D33"/>
    <mergeCell ref="C34:D34"/>
    <mergeCell ref="C35:D35"/>
    <mergeCell ref="B28:I28"/>
    <mergeCell ref="B21:D21"/>
    <mergeCell ref="B23:D23"/>
    <mergeCell ref="E17:E18"/>
  </mergeCells>
  <phoneticPr fontId="1"/>
  <pageMargins left="0.70866141732283472" right="0.70866141732283472" top="0.74803149606299213" bottom="0.74803149606299213" header="0.31496062992125984" footer="0.31496062992125984"/>
  <pageSetup paperSize="9" scale="60" orientation="portrait" cellComments="asDisplayed" horizontalDpi="4294967292" verticalDpi="4294967292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47"/>
  <sheetViews>
    <sheetView view="pageBreakPreview" zoomScaleNormal="100" zoomScaleSheetLayoutView="100" workbookViewId="0">
      <selection activeCell="A39" sqref="A39:AC39"/>
    </sheetView>
  </sheetViews>
  <sheetFormatPr defaultColWidth="8.875" defaultRowHeight="13.5"/>
  <cols>
    <col min="1" max="1" width="8.875" style="11"/>
    <col min="2" max="2" width="4.875" style="11" customWidth="1"/>
    <col min="3" max="3" width="10.375" style="11" customWidth="1"/>
    <col min="4" max="4" width="3.625" style="11" customWidth="1"/>
    <col min="5" max="5" width="11.875" style="11" customWidth="1"/>
    <col min="6" max="6" width="11" style="11" customWidth="1"/>
    <col min="7" max="7" width="9.5" style="11" bestFit="1" customWidth="1"/>
    <col min="8" max="8" width="9.125" style="11" customWidth="1"/>
    <col min="9" max="10" width="8.875" style="11"/>
    <col min="11" max="11" width="9.625" style="11" customWidth="1"/>
    <col min="12" max="12" width="10.625" style="11" bestFit="1" customWidth="1"/>
    <col min="13" max="16384" width="8.875" style="11"/>
  </cols>
  <sheetData>
    <row r="1" spans="1:14" ht="45.75" customHeight="1">
      <c r="A1" s="126" t="s">
        <v>54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</row>
    <row r="2" spans="1:14" ht="18.75" customHeight="1" thickBot="1">
      <c r="A2" s="41"/>
      <c r="B2" s="11" t="s">
        <v>55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4" ht="18.75" customHeight="1" thickBot="1">
      <c r="A3" s="41"/>
      <c r="B3" s="45" t="s">
        <v>53</v>
      </c>
      <c r="C3" s="46"/>
      <c r="D3" s="46"/>
      <c r="E3" s="46"/>
      <c r="F3" s="46"/>
      <c r="G3" s="46"/>
      <c r="H3" s="46"/>
      <c r="I3" s="46"/>
      <c r="J3" s="46"/>
      <c r="K3" s="47"/>
      <c r="L3" s="42"/>
      <c r="M3" s="42"/>
      <c r="N3" s="42"/>
    </row>
    <row r="4" spans="1:14" ht="18.75" customHeight="1">
      <c r="A4" s="41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</row>
    <row r="5" spans="1:14" ht="18.75" customHeight="1" thickBot="1"/>
    <row r="6" spans="1:14" ht="16.5" customHeight="1" thickBot="1">
      <c r="H6" s="68" t="s">
        <v>29</v>
      </c>
      <c r="I6" s="69"/>
      <c r="J6" s="85"/>
    </row>
    <row r="7" spans="1:14" ht="14.25" thickBot="1">
      <c r="B7" s="102" t="s">
        <v>25</v>
      </c>
      <c r="C7" s="103"/>
      <c r="D7" s="104"/>
      <c r="E7" s="17" t="s">
        <v>17</v>
      </c>
      <c r="F7" s="96"/>
      <c r="G7" s="97"/>
      <c r="H7" s="129" t="s">
        <v>56</v>
      </c>
      <c r="I7" s="89"/>
      <c r="J7" s="90"/>
    </row>
    <row r="8" spans="1:14" ht="27.75" customHeight="1" thickBot="1">
      <c r="B8" s="102"/>
      <c r="C8" s="103"/>
      <c r="D8" s="104"/>
      <c r="E8" s="18" t="s">
        <v>15</v>
      </c>
      <c r="F8" s="94"/>
      <c r="G8" s="95"/>
      <c r="H8" s="91"/>
      <c r="I8" s="92"/>
      <c r="J8" s="93"/>
    </row>
    <row r="9" spans="1:14" ht="27.75" customHeight="1" thickBot="1">
      <c r="B9" s="102" t="s">
        <v>42</v>
      </c>
      <c r="C9" s="103"/>
      <c r="D9" s="104"/>
      <c r="E9" s="128"/>
      <c r="F9" s="111"/>
      <c r="G9" s="111"/>
      <c r="H9" s="112"/>
      <c r="I9" s="112"/>
      <c r="J9" s="113"/>
    </row>
    <row r="10" spans="1:14" ht="27.75" customHeight="1" thickBot="1">
      <c r="B10" s="102" t="s">
        <v>18</v>
      </c>
      <c r="C10" s="103"/>
      <c r="D10" s="104"/>
      <c r="E10" s="98"/>
      <c r="F10" s="98"/>
      <c r="G10" s="98"/>
      <c r="H10" s="98"/>
      <c r="I10" s="98"/>
      <c r="J10" s="99"/>
      <c r="K10" s="16"/>
    </row>
    <row r="11" spans="1:14" ht="27.75" customHeight="1" thickBot="1">
      <c r="B11" s="114" t="s">
        <v>26</v>
      </c>
      <c r="C11" s="103"/>
      <c r="D11" s="115"/>
      <c r="E11" s="100"/>
      <c r="F11" s="100"/>
      <c r="G11" s="100"/>
      <c r="H11" s="100"/>
      <c r="I11" s="100"/>
      <c r="J11" s="101"/>
      <c r="K11" s="16"/>
    </row>
    <row r="12" spans="1:14" ht="27.75" customHeight="1" thickBot="1">
      <c r="B12" s="116"/>
      <c r="C12" s="117"/>
      <c r="D12" s="118"/>
      <c r="E12" s="100"/>
      <c r="F12" s="100"/>
      <c r="G12" s="100"/>
      <c r="H12" s="100"/>
      <c r="I12" s="100"/>
      <c r="J12" s="101"/>
      <c r="K12" s="16"/>
    </row>
    <row r="13" spans="1:14" ht="27.75" customHeight="1" thickBot="1">
      <c r="B13" s="105" t="s">
        <v>16</v>
      </c>
      <c r="C13" s="106"/>
      <c r="D13" s="107"/>
      <c r="E13" s="130"/>
      <c r="F13" s="108"/>
      <c r="G13" s="108"/>
      <c r="H13" s="108"/>
      <c r="I13" s="108"/>
      <c r="J13" s="109"/>
    </row>
    <row r="14" spans="1:14" ht="14.25" thickBot="1">
      <c r="B14" s="16"/>
      <c r="C14" s="16"/>
    </row>
    <row r="15" spans="1:14" ht="27.75" customHeight="1" thickBot="1">
      <c r="B15" s="68" t="s">
        <v>14</v>
      </c>
      <c r="C15" s="69"/>
      <c r="D15" s="70"/>
      <c r="E15" s="19"/>
    </row>
    <row r="16" spans="1:14" ht="20.25" customHeight="1" thickBot="1">
      <c r="D16" s="1"/>
      <c r="E16" s="3"/>
      <c r="G16" s="37" t="s">
        <v>50</v>
      </c>
    </row>
    <row r="17" spans="2:14" ht="18" customHeight="1" thickBot="1">
      <c r="B17" s="33" t="s">
        <v>43</v>
      </c>
      <c r="C17" s="35"/>
      <c r="D17" s="50" t="s">
        <v>38</v>
      </c>
      <c r="E17" s="66" t="s">
        <v>2</v>
      </c>
      <c r="F17" s="86" t="s">
        <v>1</v>
      </c>
      <c r="G17" s="124">
        <f>見本!G17</f>
        <v>43906</v>
      </c>
      <c r="H17" s="125"/>
      <c r="I17" s="124">
        <f>見本!I17</f>
        <v>43907</v>
      </c>
      <c r="J17" s="125"/>
      <c r="K17" s="124">
        <f>見本!K17</f>
        <v>43908</v>
      </c>
      <c r="L17" s="125"/>
      <c r="M17" s="124">
        <f>見本!M17</f>
        <v>43909</v>
      </c>
      <c r="N17" s="125"/>
    </row>
    <row r="18" spans="2:14" ht="23.25" thickBot="1">
      <c r="B18" s="33" t="s">
        <v>37</v>
      </c>
      <c r="C18" s="35"/>
      <c r="D18" s="51"/>
      <c r="E18" s="67"/>
      <c r="F18" s="87"/>
      <c r="G18" s="24" t="s">
        <v>0</v>
      </c>
      <c r="H18" s="8" t="s">
        <v>5</v>
      </c>
      <c r="I18" s="24" t="s">
        <v>0</v>
      </c>
      <c r="J18" s="8" t="s">
        <v>5</v>
      </c>
      <c r="K18" s="24" t="s">
        <v>0</v>
      </c>
      <c r="L18" s="8" t="s">
        <v>5</v>
      </c>
      <c r="M18" s="24" t="s">
        <v>0</v>
      </c>
      <c r="N18" s="8" t="s">
        <v>5</v>
      </c>
    </row>
    <row r="19" spans="2:14" ht="15" customHeight="1">
      <c r="B19" s="82"/>
      <c r="C19" s="83"/>
      <c r="D19" s="84"/>
      <c r="E19" s="81"/>
      <c r="F19" s="75" t="str">
        <f>IF(E19="","",DATEDIF(E19,G17,"Y")&amp;"歳"&amp;DATEDIF(E19,G17,"YM")&amp;"ヶ月")</f>
        <v/>
      </c>
      <c r="G19" s="25"/>
      <c r="H19" s="21"/>
      <c r="I19" s="25"/>
      <c r="J19" s="21"/>
      <c r="K19" s="25"/>
      <c r="L19" s="21"/>
      <c r="M19" s="25"/>
      <c r="N19" s="21"/>
    </row>
    <row r="20" spans="2:14" ht="24" customHeight="1">
      <c r="B20" s="52"/>
      <c r="C20" s="53"/>
      <c r="D20" s="34"/>
      <c r="E20" s="80"/>
      <c r="F20" s="76"/>
      <c r="G20" s="26"/>
      <c r="H20" s="7" t="str">
        <f>IF(B19="","",G20-G19)</f>
        <v/>
      </c>
      <c r="I20" s="26"/>
      <c r="J20" s="7" t="str">
        <f>IF(B19="","",I20-I19)</f>
        <v/>
      </c>
      <c r="K20" s="26"/>
      <c r="L20" s="7" t="str">
        <f>IF(B19="","",K20-K19)</f>
        <v/>
      </c>
      <c r="M20" s="26"/>
      <c r="N20" s="7" t="str">
        <f>IF(B19="","",M20-M19)</f>
        <v/>
      </c>
    </row>
    <row r="21" spans="2:14" ht="15" customHeight="1">
      <c r="B21" s="62"/>
      <c r="C21" s="63"/>
      <c r="D21" s="64"/>
      <c r="E21" s="79"/>
      <c r="F21" s="75"/>
      <c r="G21" s="27"/>
      <c r="H21" s="23"/>
      <c r="I21" s="22"/>
      <c r="J21" s="23"/>
      <c r="K21" s="27"/>
      <c r="L21" s="23"/>
      <c r="M21" s="27"/>
      <c r="N21" s="23"/>
    </row>
    <row r="22" spans="2:14" ht="23.25" customHeight="1">
      <c r="B22" s="52"/>
      <c r="C22" s="53"/>
      <c r="D22" s="34"/>
      <c r="E22" s="80"/>
      <c r="F22" s="76"/>
      <c r="G22" s="28"/>
      <c r="H22" s="7" t="str">
        <f>IF(B21="","",G22-G21)</f>
        <v/>
      </c>
      <c r="I22" s="5"/>
      <c r="J22" s="7" t="str">
        <f>IF(B21="","",I22-I21)</f>
        <v/>
      </c>
      <c r="K22" s="28"/>
      <c r="L22" s="7" t="str">
        <f>IF(B21="","",K22-K21)</f>
        <v/>
      </c>
      <c r="M22" s="28"/>
      <c r="N22" s="7" t="str">
        <f>IF(B21="","",M22-M21)</f>
        <v/>
      </c>
    </row>
    <row r="23" spans="2:14" ht="15" customHeight="1">
      <c r="B23" s="62"/>
      <c r="C23" s="63"/>
      <c r="D23" s="65"/>
      <c r="E23" s="79"/>
      <c r="F23" s="75"/>
      <c r="G23" s="27"/>
      <c r="H23" s="23"/>
      <c r="I23" s="22"/>
      <c r="J23" s="23"/>
      <c r="K23" s="27"/>
      <c r="L23" s="23"/>
      <c r="M23" s="27"/>
      <c r="N23" s="23"/>
    </row>
    <row r="24" spans="2:14" ht="24" customHeight="1">
      <c r="B24" s="52"/>
      <c r="C24" s="53"/>
      <c r="D24" s="34"/>
      <c r="E24" s="80"/>
      <c r="F24" s="76"/>
      <c r="G24" s="28"/>
      <c r="H24" s="7" t="str">
        <f>IF(B23="","",G24-G23)</f>
        <v/>
      </c>
      <c r="I24" s="5"/>
      <c r="J24" s="7" t="str">
        <f>IF(B23="","",I24-I23)</f>
        <v/>
      </c>
      <c r="K24" s="28"/>
      <c r="L24" s="7" t="str">
        <f>IF(B23="","",K24-K23)</f>
        <v/>
      </c>
      <c r="M24" s="28"/>
      <c r="N24" s="7" t="str">
        <f>IF(B23="","",M24-M23)</f>
        <v/>
      </c>
    </row>
    <row r="25" spans="2:14" ht="15" customHeight="1">
      <c r="B25" s="62"/>
      <c r="C25" s="63"/>
      <c r="D25" s="65"/>
      <c r="E25" s="73"/>
      <c r="F25" s="75"/>
      <c r="G25" s="27"/>
      <c r="H25" s="23"/>
      <c r="I25" s="27"/>
      <c r="J25" s="23"/>
      <c r="K25" s="27"/>
      <c r="L25" s="23"/>
      <c r="M25" s="27"/>
      <c r="N25" s="23"/>
    </row>
    <row r="26" spans="2:14" ht="24" customHeight="1">
      <c r="B26" s="52"/>
      <c r="C26" s="53"/>
      <c r="D26" s="38"/>
      <c r="E26" s="74"/>
      <c r="F26" s="76"/>
      <c r="G26" s="28"/>
      <c r="H26" s="7" t="str">
        <f>IF(D25="","",G26-G25)</f>
        <v/>
      </c>
      <c r="I26" s="28"/>
      <c r="J26" s="7" t="str">
        <f>IF(F25="","",I26-I25)</f>
        <v/>
      </c>
      <c r="K26" s="28"/>
      <c r="L26" s="7" t="str">
        <f>IF(D25="","",K26-K25)</f>
        <v/>
      </c>
      <c r="M26" s="28"/>
      <c r="N26" s="7" t="str">
        <f>IF(F25="","",M26-M25)</f>
        <v/>
      </c>
    </row>
    <row r="27" spans="2:14">
      <c r="D27" s="1"/>
    </row>
    <row r="28" spans="2:14" ht="51" customHeight="1">
      <c r="B28" s="59" t="s">
        <v>52</v>
      </c>
      <c r="C28" s="60"/>
      <c r="D28" s="60"/>
      <c r="E28" s="60"/>
      <c r="F28" s="60"/>
      <c r="G28" s="60"/>
      <c r="H28" s="60"/>
      <c r="I28" s="61"/>
    </row>
    <row r="29" spans="2:14" ht="33" customHeight="1">
      <c r="D29" s="1"/>
    </row>
    <row r="30" spans="2:14" ht="27" customHeight="1">
      <c r="B30" s="11" t="s">
        <v>35</v>
      </c>
      <c r="D30" s="1"/>
    </row>
    <row r="31" spans="2:14" ht="39.75" customHeight="1">
      <c r="C31" s="54" t="s">
        <v>31</v>
      </c>
      <c r="D31" s="55"/>
      <c r="E31" s="31" t="s">
        <v>32</v>
      </c>
      <c r="F31" s="12" t="s">
        <v>12</v>
      </c>
      <c r="G31" s="13" t="s">
        <v>13</v>
      </c>
      <c r="H31" s="10" t="s">
        <v>30</v>
      </c>
      <c r="I31" s="10" t="s">
        <v>6</v>
      </c>
      <c r="J31" s="10" t="s">
        <v>10</v>
      </c>
      <c r="K31" s="1" t="s">
        <v>11</v>
      </c>
    </row>
    <row r="32" spans="2:14" ht="27.75" customHeight="1">
      <c r="C32" s="56">
        <f>G17</f>
        <v>43906</v>
      </c>
      <c r="D32" s="55"/>
      <c r="E32" s="32">
        <f>MAX(H20:H26)</f>
        <v>0</v>
      </c>
      <c r="F32" s="2">
        <f>SUM(H19:H26)</f>
        <v>0</v>
      </c>
      <c r="G32" s="9">
        <f>COUNT(G20,G22,G24,G26)</f>
        <v>0</v>
      </c>
      <c r="H32" s="14">
        <f>F32*24*600</f>
        <v>0</v>
      </c>
      <c r="I32" s="15" t="b">
        <f>IF(E15&lt;&gt;"",F32*24*400)</f>
        <v>0</v>
      </c>
      <c r="J32" s="15" t="b">
        <f>IF(AND(E15="",G32&gt;1),(H32/G32+H32/G32*(G32-1)/600*400))</f>
        <v>0</v>
      </c>
    </row>
    <row r="33" spans="1:29" ht="27.75" customHeight="1">
      <c r="C33" s="57">
        <f>I17</f>
        <v>43907</v>
      </c>
      <c r="D33" s="55"/>
      <c r="E33" s="32">
        <f>MAX(J20:J26)</f>
        <v>0</v>
      </c>
      <c r="F33" s="2">
        <f>SUM(J19:J26)</f>
        <v>0</v>
      </c>
      <c r="G33" s="9">
        <f>COUNT(I20,I22,I24,I26)</f>
        <v>0</v>
      </c>
      <c r="H33" s="14">
        <f>F33*24*600</f>
        <v>0</v>
      </c>
      <c r="I33" s="15" t="b">
        <f>IF(E15&lt;&gt;"",F33*24*400)</f>
        <v>0</v>
      </c>
      <c r="J33" s="15" t="b">
        <f>IF(AND(E15="",G33&gt;1),(H33/G33+H33/G33*(G33-1)/600*400))</f>
        <v>0</v>
      </c>
    </row>
    <row r="34" spans="1:29" ht="27.75" customHeight="1">
      <c r="C34" s="57">
        <f>K17</f>
        <v>43908</v>
      </c>
      <c r="D34" s="55"/>
      <c r="E34" s="32">
        <f>MAX(L21:L26)</f>
        <v>0</v>
      </c>
      <c r="F34" s="2">
        <f>SUM(L19:L26)</f>
        <v>0</v>
      </c>
      <c r="G34" s="9">
        <f>COUNT(K20,K22,K24,K26)</f>
        <v>0</v>
      </c>
      <c r="H34" s="14">
        <f>F34*24*600</f>
        <v>0</v>
      </c>
      <c r="I34" s="15" t="b">
        <f>IF(E15&lt;&gt;"",F34*24*400)</f>
        <v>0</v>
      </c>
      <c r="J34" s="15" t="b">
        <f>IF(AND(E15="",G34&gt;1),(H34/G34+H34/G34*(G34-1)/600*400))</f>
        <v>0</v>
      </c>
    </row>
    <row r="35" spans="1:29" ht="27.75" customHeight="1">
      <c r="C35" s="58">
        <f>M17</f>
        <v>43909</v>
      </c>
      <c r="D35" s="53"/>
      <c r="E35" s="32">
        <f>MAX(N20:N26)</f>
        <v>0</v>
      </c>
      <c r="F35" s="2">
        <f>SUM(N19:N26)</f>
        <v>0</v>
      </c>
      <c r="G35" s="9">
        <f>COUNT(M20,M22,M24,M26)</f>
        <v>0</v>
      </c>
      <c r="H35" s="14">
        <f>F35*24*600</f>
        <v>0</v>
      </c>
      <c r="I35" s="15" t="b">
        <f>IF(E15&lt;&gt;"",F35*24*400)</f>
        <v>0</v>
      </c>
      <c r="J35" s="15" t="b">
        <f>IF(AND(E15="",G35&gt;1),(H35/G35+H35/G35*(G35-1)/600*400))</f>
        <v>0</v>
      </c>
      <c r="L35" s="9"/>
    </row>
    <row r="36" spans="1:29" ht="27.75" customHeight="1">
      <c r="C36" s="48" t="s">
        <v>4</v>
      </c>
      <c r="D36" s="49"/>
      <c r="E36" s="29">
        <f>SUM(E32:E35)</f>
        <v>0</v>
      </c>
      <c r="F36" s="29">
        <f>SUM(F32:F35)</f>
        <v>0</v>
      </c>
      <c r="G36" s="4"/>
      <c r="H36" s="30">
        <f>SUM(H32:H35)</f>
        <v>0</v>
      </c>
      <c r="I36" s="30">
        <f>SUM(I32:I35)</f>
        <v>0</v>
      </c>
      <c r="J36" s="30">
        <f>SUM(J32:J35)</f>
        <v>0</v>
      </c>
    </row>
    <row r="37" spans="1:29" ht="32.1" customHeight="1">
      <c r="D37" s="11" t="s">
        <v>33</v>
      </c>
      <c r="H37" s="14">
        <f>H36*1.08</f>
        <v>0</v>
      </c>
      <c r="I37" s="14">
        <f>I36*1.08</f>
        <v>0</v>
      </c>
      <c r="J37" s="14">
        <f>J36*1.08</f>
        <v>0</v>
      </c>
    </row>
    <row r="39" spans="1:29">
      <c r="A39" s="121" t="s">
        <v>49</v>
      </c>
      <c r="B39" s="121"/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</row>
    <row r="40" spans="1:29">
      <c r="A40" s="120" t="s">
        <v>48</v>
      </c>
      <c r="B40" s="120"/>
      <c r="C40" s="120"/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20"/>
      <c r="Z40" s="120"/>
      <c r="AA40" s="120"/>
      <c r="AB40" s="120"/>
      <c r="AC40" s="120"/>
    </row>
    <row r="41" spans="1:29">
      <c r="A41" s="120" t="s">
        <v>45</v>
      </c>
      <c r="B41" s="120"/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  <c r="Z41" s="120"/>
      <c r="AA41" s="120"/>
      <c r="AB41" s="120"/>
      <c r="AC41" s="120"/>
    </row>
    <row r="42" spans="1:29">
      <c r="A42" s="119" t="s">
        <v>46</v>
      </c>
      <c r="B42" s="119"/>
      <c r="C42" s="119"/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  <c r="AC42" s="119"/>
    </row>
    <row r="44" spans="1:29" ht="14.25">
      <c r="A44" s="123" t="s">
        <v>47</v>
      </c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40"/>
      <c r="Q44" s="40"/>
      <c r="R44" s="40"/>
      <c r="S44" s="40"/>
      <c r="T44" s="36"/>
      <c r="U44" s="36"/>
      <c r="V44" s="36"/>
      <c r="W44" s="36"/>
      <c r="X44" s="36"/>
      <c r="Y44" s="36"/>
      <c r="Z44" s="36"/>
      <c r="AA44" s="36"/>
      <c r="AB44" s="36"/>
      <c r="AC44" s="36"/>
    </row>
    <row r="45" spans="1:29" ht="13.5" customHeight="1">
      <c r="A45" s="122" t="s">
        <v>57</v>
      </c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39"/>
      <c r="Q45" s="39"/>
      <c r="R45" s="39"/>
      <c r="S45" s="39"/>
      <c r="T45" s="36"/>
      <c r="U45" s="36"/>
      <c r="V45" s="36"/>
      <c r="W45" s="36"/>
      <c r="X45" s="36"/>
      <c r="Y45" s="36"/>
      <c r="Z45" s="36"/>
      <c r="AA45" s="36"/>
      <c r="AB45" s="36"/>
      <c r="AC45" s="36"/>
    </row>
    <row r="46" spans="1:29">
      <c r="A46" s="122"/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39"/>
      <c r="Q46" s="39"/>
      <c r="R46" s="39"/>
      <c r="S46" s="39"/>
      <c r="T46" s="36"/>
      <c r="U46" s="36"/>
      <c r="V46" s="36"/>
      <c r="W46" s="36"/>
      <c r="X46" s="36"/>
      <c r="Y46" s="36"/>
      <c r="Z46" s="36"/>
      <c r="AA46" s="36"/>
      <c r="AB46" s="36"/>
      <c r="AC46" s="36"/>
    </row>
    <row r="47" spans="1:29">
      <c r="A47" s="122"/>
      <c r="B47" s="122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39"/>
      <c r="Q47" s="39"/>
      <c r="R47" s="39"/>
      <c r="S47" s="39"/>
      <c r="T47" s="36"/>
      <c r="U47" s="36"/>
      <c r="V47" s="36"/>
      <c r="W47" s="36"/>
      <c r="X47" s="36"/>
      <c r="Y47" s="36"/>
      <c r="Z47" s="36"/>
      <c r="AA47" s="36"/>
      <c r="AB47" s="36"/>
      <c r="AC47" s="36"/>
    </row>
  </sheetData>
  <mergeCells count="52">
    <mergeCell ref="B10:D10"/>
    <mergeCell ref="E13:J13"/>
    <mergeCell ref="E19:E20"/>
    <mergeCell ref="F19:F20"/>
    <mergeCell ref="B11:D12"/>
    <mergeCell ref="E11:J11"/>
    <mergeCell ref="E12:J12"/>
    <mergeCell ref="I17:J17"/>
    <mergeCell ref="E10:J10"/>
    <mergeCell ref="H6:J6"/>
    <mergeCell ref="B7:D8"/>
    <mergeCell ref="F7:G7"/>
    <mergeCell ref="H7:J8"/>
    <mergeCell ref="F8:G8"/>
    <mergeCell ref="A1:N1"/>
    <mergeCell ref="B25:D25"/>
    <mergeCell ref="E25:E26"/>
    <mergeCell ref="F25:F26"/>
    <mergeCell ref="K17:L17"/>
    <mergeCell ref="M17:N17"/>
    <mergeCell ref="B19:D19"/>
    <mergeCell ref="B15:D15"/>
    <mergeCell ref="E17:E18"/>
    <mergeCell ref="F17:F18"/>
    <mergeCell ref="B21:D21"/>
    <mergeCell ref="E21:E22"/>
    <mergeCell ref="B13:D13"/>
    <mergeCell ref="B26:C26"/>
    <mergeCell ref="B9:D9"/>
    <mergeCell ref="E9:J9"/>
    <mergeCell ref="C36:D36"/>
    <mergeCell ref="D17:D18"/>
    <mergeCell ref="B20:C20"/>
    <mergeCell ref="B22:C22"/>
    <mergeCell ref="B24:C24"/>
    <mergeCell ref="C31:D31"/>
    <mergeCell ref="C32:D32"/>
    <mergeCell ref="C33:D33"/>
    <mergeCell ref="C34:D34"/>
    <mergeCell ref="C35:D35"/>
    <mergeCell ref="B28:I28"/>
    <mergeCell ref="F21:F22"/>
    <mergeCell ref="B23:D23"/>
    <mergeCell ref="E23:E24"/>
    <mergeCell ref="F23:F24"/>
    <mergeCell ref="G17:H17"/>
    <mergeCell ref="A42:AC42"/>
    <mergeCell ref="A41:AC41"/>
    <mergeCell ref="A39:AC39"/>
    <mergeCell ref="A40:AC40"/>
    <mergeCell ref="A45:O47"/>
    <mergeCell ref="A44:O44"/>
  </mergeCells>
  <phoneticPr fontId="1"/>
  <pageMargins left="0.70866141732283472" right="0.70866141732283472" top="1.1811023622047245" bottom="0.74803149606299213" header="0.31496062992125984" footer="0.31496062992125984"/>
  <pageSetup paperSize="9" scale="66" orientation="portrait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見本</vt:lpstr>
      <vt:lpstr>記入用</vt:lpstr>
      <vt:lpstr>記入用!Print_Area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kawachi</dc:creator>
  <cp:lastModifiedBy>ymgc</cp:lastModifiedBy>
  <cp:lastPrinted>2019-06-04T05:25:51Z</cp:lastPrinted>
  <dcterms:created xsi:type="dcterms:W3CDTF">2013-06-06T05:26:19Z</dcterms:created>
  <dcterms:modified xsi:type="dcterms:W3CDTF">2019-11-12T04:40:46Z</dcterms:modified>
</cp:coreProperties>
</file>