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E:\group\2-1_年次大会・大会\★大会\託児室\WEB\☆2022Sous_titech\"/>
    </mc:Choice>
  </mc:AlternateContent>
  <xr:revisionPtr revIDLastSave="0" documentId="13_ncr:1_{D82BE14E-24A3-4433-9EB9-41D3EB3E87EC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見本" sheetId="5" r:id="rId1"/>
    <sheet name="記入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5" l="1"/>
  <c r="F37" i="5"/>
  <c r="I37" i="5" s="1"/>
  <c r="I36" i="5"/>
  <c r="H36" i="5"/>
  <c r="F36" i="5"/>
  <c r="F35" i="5"/>
  <c r="I35" i="5" s="1"/>
  <c r="F34" i="5"/>
  <c r="I34" i="5" s="1"/>
  <c r="F33" i="5"/>
  <c r="I33" i="5" s="1"/>
  <c r="B33" i="5"/>
  <c r="O26" i="5"/>
  <c r="M26" i="5"/>
  <c r="K26" i="5"/>
  <c r="I26" i="5"/>
  <c r="G26" i="5"/>
  <c r="E25" i="5"/>
  <c r="O24" i="5"/>
  <c r="M24" i="5"/>
  <c r="K24" i="5"/>
  <c r="I24" i="5"/>
  <c r="G24" i="5"/>
  <c r="E23" i="5"/>
  <c r="O22" i="5"/>
  <c r="M22" i="5"/>
  <c r="K22" i="5"/>
  <c r="I22" i="5"/>
  <c r="G22" i="5"/>
  <c r="E21" i="5"/>
  <c r="O20" i="5"/>
  <c r="E37" i="5" s="1"/>
  <c r="G37" i="5" s="1"/>
  <c r="M20" i="5"/>
  <c r="D36" i="5" s="1"/>
  <c r="K20" i="5"/>
  <c r="E35" i="5" s="1"/>
  <c r="G35" i="5" s="1"/>
  <c r="I20" i="5"/>
  <c r="D34" i="5" s="1"/>
  <c r="G20" i="5"/>
  <c r="E33" i="5" s="1"/>
  <c r="H33" i="5" s="1"/>
  <c r="E19" i="5"/>
  <c r="H17" i="5"/>
  <c r="B34" i="5" s="1"/>
  <c r="F36" i="4"/>
  <c r="F35" i="4"/>
  <c r="F34" i="4"/>
  <c r="F33" i="4"/>
  <c r="E25" i="4"/>
  <c r="E23" i="4"/>
  <c r="E21" i="4"/>
  <c r="E19" i="4"/>
  <c r="O26" i="4"/>
  <c r="M26" i="4"/>
  <c r="K26" i="4"/>
  <c r="I26" i="4"/>
  <c r="G26" i="4"/>
  <c r="O24" i="4"/>
  <c r="M24" i="4"/>
  <c r="K24" i="4"/>
  <c r="I24" i="4"/>
  <c r="G24" i="4"/>
  <c r="O22" i="4"/>
  <c r="M22" i="4"/>
  <c r="K22" i="4"/>
  <c r="I22" i="4"/>
  <c r="G22" i="4"/>
  <c r="O20" i="4"/>
  <c r="E37" i="4" s="1"/>
  <c r="M20" i="4"/>
  <c r="E36" i="4" s="1"/>
  <c r="K20" i="4"/>
  <c r="I20" i="4"/>
  <c r="G20" i="4"/>
  <c r="J17" i="4"/>
  <c r="L17" i="4" s="1"/>
  <c r="N17" i="4" s="1"/>
  <c r="H17" i="4"/>
  <c r="H35" i="5" l="1"/>
  <c r="G33" i="5"/>
  <c r="I38" i="5"/>
  <c r="I39" i="5" s="1"/>
  <c r="J17" i="5"/>
  <c r="D33" i="5"/>
  <c r="E34" i="5"/>
  <c r="D35" i="5"/>
  <c r="E36" i="5"/>
  <c r="G36" i="5" s="1"/>
  <c r="D37" i="5"/>
  <c r="E35" i="4"/>
  <c r="E33" i="4"/>
  <c r="G34" i="5" l="1"/>
  <c r="H34" i="5"/>
  <c r="H38" i="5" s="1"/>
  <c r="H39" i="5" s="1"/>
  <c r="B35" i="5"/>
  <c r="L17" i="5"/>
  <c r="G38" i="5"/>
  <c r="G39" i="5" s="1"/>
  <c r="D38" i="5"/>
  <c r="E38" i="5"/>
  <c r="F37" i="4"/>
  <c r="B37" i="4"/>
  <c r="I36" i="4"/>
  <c r="B36" i="4"/>
  <c r="B35" i="4"/>
  <c r="B34" i="4"/>
  <c r="H33" i="4"/>
  <c r="B33" i="4"/>
  <c r="B36" i="5" l="1"/>
  <c r="N17" i="5"/>
  <c r="B37" i="5" s="1"/>
  <c r="D36" i="4"/>
  <c r="E34" i="4"/>
  <c r="E38" i="4" s="1"/>
  <c r="G33" i="4"/>
  <c r="I33" i="4" s="1"/>
  <c r="D34" i="4"/>
  <c r="D33" i="4"/>
  <c r="D35" i="4"/>
  <c r="D37" i="4"/>
  <c r="D38" i="4" l="1"/>
  <c r="G37" i="4"/>
  <c r="I37" i="4" s="1"/>
  <c r="H37" i="4"/>
  <c r="G36" i="4"/>
  <c r="H36" i="4"/>
  <c r="G35" i="4"/>
  <c r="I35" i="4" s="1"/>
  <c r="H35" i="4"/>
  <c r="G34" i="4"/>
  <c r="I34" i="4" s="1"/>
  <c r="H34" i="4"/>
  <c r="G38" i="4" l="1"/>
  <c r="G39" i="4" s="1"/>
  <c r="H38" i="4"/>
  <c r="H39" i="4" s="1"/>
  <c r="I38" i="4"/>
  <c r="I3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J3" authorId="0" shapeId="0" xr:uid="{2F1D429B-1841-47F8-8664-423772B50D6C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D12" authorId="1" shapeId="0" xr:uid="{7E43EEB0-D5E8-45A1-BE62-83EF6DE8C784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D15" authorId="1" shapeId="0" xr:uid="{5194A544-3FAD-4155-ADFC-A6F2C973FDED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G18" authorId="1" shapeId="0" xr:uid="{F4FE34C9-FF7E-43B3-9C79-524839B5FD56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32" authorId="1" shapeId="0" xr:uid="{EB99AD57-02FB-4F35-A624-C6B41A31520F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I32" authorId="1" shapeId="0" xr:uid="{05BDBF95-53E9-4196-BCF6-9A7BF53E62F3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J3" authorId="0" shapeId="0" xr:uid="{5B35F459-336A-434A-B83D-3C892C5D583D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D12" authorId="1" shapeId="0" xr:uid="{9E93C2FE-8722-461C-BDDF-65C10D51C578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D15" authorId="1" shapeId="0" xr:uid="{E09F7CB7-874A-4AD6-A496-5D8FE049A84E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G18" authorId="1" shapeId="0" xr:uid="{143C235C-B7BC-4F03-B012-C33162FDF9B2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32" authorId="1" shapeId="0" xr:uid="{7C89F1EA-4747-4883-ACC8-2C6630860854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I32" authorId="1" shapeId="0" xr:uid="{BD08927E-5D2B-4050-9227-29AEFF530BE2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sharedStrings.xml><?xml version="1.0" encoding="utf-8"?>
<sst xmlns="http://schemas.openxmlformats.org/spreadsheetml/2006/main" count="115" uniqueCount="60">
  <si>
    <t>年齢＠学会初日</t>
    <rPh sb="0" eb="2">
      <t>ネンレイ</t>
    </rPh>
    <rPh sb="3" eb="5">
      <t>ガッカイ</t>
    </rPh>
    <rPh sb="5" eb="7">
      <t>ショニチ</t>
    </rPh>
    <phoneticPr fontId="1"/>
  </si>
  <si>
    <t>生年月日YYYY/MM/DD</t>
    <rPh sb="0" eb="4">
      <t>セイネンガッピ</t>
    </rPh>
    <phoneticPr fontId="1"/>
  </si>
  <si>
    <t>合計</t>
    <rPh sb="0" eb="2">
      <t>ゴウケイ</t>
    </rPh>
    <phoneticPr fontId="1"/>
  </si>
  <si>
    <t>保育時間</t>
    <rPh sb="0" eb="4">
      <t>ホイクジカン</t>
    </rPh>
    <phoneticPr fontId="1"/>
  </si>
  <si>
    <t>備考</t>
    <rPh sb="0" eb="2">
      <t>ビコウ</t>
    </rPh>
    <phoneticPr fontId="1"/>
  </si>
  <si>
    <t>ポスドク・学生割引</t>
    <rPh sb="5" eb="7">
      <t>ガクセイ</t>
    </rPh>
    <rPh sb="7" eb="9">
      <t>ワリビキ</t>
    </rPh>
    <phoneticPr fontId="1"/>
  </si>
  <si>
    <t>氏名</t>
    <rPh sb="0" eb="1">
      <t>し</t>
    </rPh>
    <rPh sb="1" eb="2">
      <t>めい</t>
    </rPh>
    <phoneticPr fontId="5" type="Hiragana"/>
  </si>
  <si>
    <t>メールアドレス</t>
    <phoneticPr fontId="4"/>
  </si>
  <si>
    <t>フリガナ</t>
    <phoneticPr fontId="4"/>
  </si>
  <si>
    <t>お子様の住所（保険用）</t>
    <rPh sb="1" eb="3">
      <t>コサマ</t>
    </rPh>
    <rPh sb="4" eb="6">
      <t>ジュウショ</t>
    </rPh>
    <rPh sb="7" eb="10">
      <t>ホケンヨウ</t>
    </rPh>
    <phoneticPr fontId="4"/>
  </si>
  <si>
    <t>所属先住所・電話番号</t>
    <rPh sb="0" eb="3">
      <t>ショゾクサキ</t>
    </rPh>
    <rPh sb="3" eb="5">
      <t>ジュウショ</t>
    </rPh>
    <rPh sb="6" eb="10">
      <t>デンワバンゴウ</t>
    </rPh>
    <phoneticPr fontId="4"/>
  </si>
  <si>
    <t>〒113-0034 東京都 文京区 湯島 2－31－22　　（代表）　03-3816-6201</t>
    <rPh sb="31" eb="33">
      <t>ダイヒョウ</t>
    </rPh>
    <phoneticPr fontId="1"/>
  </si>
  <si>
    <t>物理　好</t>
    <rPh sb="0" eb="2">
      <t>ブツリ</t>
    </rPh>
    <rPh sb="3" eb="4">
      <t>コノ</t>
    </rPh>
    <phoneticPr fontId="1"/>
  </si>
  <si>
    <t>保護者（申込者）・所属</t>
    <rPh sb="0" eb="3">
      <t>ホゴシャ</t>
    </rPh>
    <rPh sb="4" eb="6">
      <t>モウシコミ</t>
    </rPh>
    <rPh sb="6" eb="7">
      <t>シャ</t>
    </rPh>
    <rPh sb="9" eb="11">
      <t>ショゾク</t>
    </rPh>
    <phoneticPr fontId="4"/>
  </si>
  <si>
    <t>緊急連絡電話番号　　　</t>
    <rPh sb="0" eb="2">
      <t>キンキュウ</t>
    </rPh>
    <rPh sb="2" eb="4">
      <t>レンラク</t>
    </rPh>
    <rPh sb="4" eb="6">
      <t>デンワ</t>
    </rPh>
    <rPh sb="6" eb="8">
      <t>バンゴウ</t>
    </rPh>
    <phoneticPr fontId="4"/>
  </si>
  <si>
    <t>授乳スペースが必要、アレルギー等、特別な注意事項がありましたらご記入ください：</t>
    <rPh sb="0" eb="2">
      <t>ジュニュウ</t>
    </rPh>
    <rPh sb="7" eb="9">
      <t>ヒツヨウ</t>
    </rPh>
    <rPh sb="15" eb="16">
      <t>ナド</t>
    </rPh>
    <rPh sb="17" eb="19">
      <t>トクベツ</t>
    </rPh>
    <rPh sb="20" eb="24">
      <t>チュウイジコウ</t>
    </rPh>
    <rPh sb="32" eb="34">
      <t>キニュウ</t>
    </rPh>
    <phoneticPr fontId="1"/>
  </si>
  <si>
    <t>記入日 ：</t>
    <rPh sb="0" eb="2">
      <t>キニュウ</t>
    </rPh>
    <rPh sb="2" eb="3">
      <t>ビ</t>
    </rPh>
    <phoneticPr fontId="1"/>
  </si>
  <si>
    <t>日時</t>
    <rPh sb="0" eb="2">
      <t>ニチジ</t>
    </rPh>
    <phoneticPr fontId="1"/>
  </si>
  <si>
    <t>消費税込み金額</t>
    <rPh sb="0" eb="3">
      <t>ショウヒゼイ</t>
    </rPh>
    <rPh sb="3" eb="4">
      <t>コ</t>
    </rPh>
    <rPh sb="5" eb="7">
      <t>キンガク</t>
    </rPh>
    <phoneticPr fontId="1"/>
  </si>
  <si>
    <t>＜以下に表示されるお申込内容をご確認ください。なお請求料金は終了後に実際の利用時間で計算されます＞</t>
    <rPh sb="1" eb="3">
      <t>イカ</t>
    </rPh>
    <rPh sb="4" eb="6">
      <t>ヒョウジ</t>
    </rPh>
    <rPh sb="10" eb="14">
      <t>モウシコミナイヨウ</t>
    </rPh>
    <rPh sb="16" eb="18">
      <t>カクニン</t>
    </rPh>
    <rPh sb="25" eb="27">
      <t>セイキュウ</t>
    </rPh>
    <rPh sb="27" eb="29">
      <t>リョウキン</t>
    </rPh>
    <rPh sb="30" eb="32">
      <t>シュウリョウ</t>
    </rPh>
    <rPh sb="32" eb="33">
      <t>アト</t>
    </rPh>
    <rPh sb="34" eb="36">
      <t>ジッサイ</t>
    </rPh>
    <rPh sb="37" eb="41">
      <t>リヨウジカン</t>
    </rPh>
    <rPh sb="42" eb="44">
      <t>サイケイサン</t>
    </rPh>
    <phoneticPr fontId="1"/>
  </si>
  <si>
    <t xml:space="preserve">お子さんの名前 </t>
    <rPh sb="1" eb="2">
      <t>コ</t>
    </rPh>
    <rPh sb="5" eb="7">
      <t>ナマエ</t>
    </rPh>
    <phoneticPr fontId="1"/>
  </si>
  <si>
    <t>性別</t>
    <rPh sb="0" eb="2">
      <t>セイベツ</t>
    </rPh>
    <phoneticPr fontId="1"/>
  </si>
  <si>
    <t>フリガナ</t>
    <phoneticPr fontId="1"/>
  </si>
  <si>
    <t>提出先</t>
    <rPh sb="0" eb="2">
      <t>テイシュツ</t>
    </rPh>
    <rPh sb="2" eb="3">
      <t>サキ</t>
    </rPh>
    <phoneticPr fontId="1"/>
  </si>
  <si>
    <t>申込されない日も削除せずこのままご記入ください。</t>
    <phoneticPr fontId="1"/>
  </si>
  <si>
    <t>ご所属先</t>
    <rPh sb="1" eb="3">
      <t>ショゾク</t>
    </rPh>
    <rPh sb="3" eb="4">
      <t>サキ</t>
    </rPh>
    <phoneticPr fontId="1"/>
  </si>
  <si>
    <r>
      <t>見本をご確認の上、オレンジ枠部分に記入し、</t>
    </r>
    <r>
      <rPr>
        <b/>
        <sz val="11"/>
        <color theme="1"/>
        <rFont val="Meiryo UI"/>
        <family val="3"/>
        <charset val="128"/>
      </rPr>
      <t>child-jps@jps.or.jp</t>
    </r>
    <r>
      <rPr>
        <sz val="11"/>
        <color theme="1"/>
        <rFont val="Meiryo UI"/>
        <family val="3"/>
        <charset val="128"/>
      </rPr>
      <t xml:space="preserve">  宛 添付・送付ください。</t>
    </r>
    <rPh sb="0" eb="2">
      <t>ミホン</t>
    </rPh>
    <rPh sb="4" eb="6">
      <t>カクニン</t>
    </rPh>
    <rPh sb="7" eb="8">
      <t>ウエ</t>
    </rPh>
    <rPh sb="13" eb="14">
      <t>ワク</t>
    </rPh>
    <rPh sb="14" eb="16">
      <t>ブブン</t>
    </rPh>
    <rPh sb="17" eb="19">
      <t>キニュウ</t>
    </rPh>
    <rPh sb="42" eb="43">
      <t>アテ</t>
    </rPh>
    <rPh sb="44" eb="46">
      <t>テンプ</t>
    </rPh>
    <rPh sb="47" eb="49">
      <t>ソウフ</t>
    </rPh>
    <phoneticPr fontId="1"/>
  </si>
  <si>
    <r>
      <t xml:space="preserve">日本物理学会 託児室世話人： </t>
    </r>
    <r>
      <rPr>
        <b/>
        <sz val="11"/>
        <color rgb="FF0000FF"/>
        <rFont val="Meiryo UI"/>
        <family val="3"/>
        <charset val="128"/>
      </rPr>
      <t>child-jps@jps.or.jp</t>
    </r>
    <rPh sb="0" eb="6">
      <t>ブ</t>
    </rPh>
    <rPh sb="7" eb="9">
      <t>タクジ</t>
    </rPh>
    <rPh sb="9" eb="10">
      <t>シツ</t>
    </rPh>
    <rPh sb="10" eb="12">
      <t>セワ</t>
    </rPh>
    <rPh sb="12" eb="13">
      <t>ニン</t>
    </rPh>
    <phoneticPr fontId="1"/>
  </si>
  <si>
    <t>・ 申込み用紙が届いた時点で受付となり、お返事をメールにて送らせていただきます。ただし、業務時間・日との関係でお返事が遅れることもあります。ご了承ください。</t>
    <rPh sb="2" eb="4">
      <t>モウシコ</t>
    </rPh>
    <rPh sb="5" eb="7">
      <t>ヨウシ</t>
    </rPh>
    <rPh sb="8" eb="9">
      <t>トド</t>
    </rPh>
    <rPh sb="11" eb="13">
      <t>ジテン</t>
    </rPh>
    <rPh sb="14" eb="16">
      <t>ウケツケ</t>
    </rPh>
    <rPh sb="21" eb="23">
      <t>ヘンジ</t>
    </rPh>
    <rPh sb="29" eb="30">
      <t>オク</t>
    </rPh>
    <rPh sb="44" eb="46">
      <t>ギョウム</t>
    </rPh>
    <rPh sb="46" eb="48">
      <t>ジカン</t>
    </rPh>
    <rPh sb="49" eb="50">
      <t>ヒ</t>
    </rPh>
    <rPh sb="52" eb="54">
      <t>カンケイ</t>
    </rPh>
    <rPh sb="56" eb="58">
      <t>ヘンジ</t>
    </rPh>
    <rPh sb="59" eb="60">
      <t>オク</t>
    </rPh>
    <rPh sb="71" eb="73">
      <t>リョウショウ</t>
    </rPh>
    <phoneticPr fontId="1"/>
  </si>
  <si>
    <r>
      <t>・ 当日のお子様の状態、保護者の在会場等を記入した「問診票」（申込ページからダウンロード）につきましては、</t>
    </r>
    <r>
      <rPr>
        <sz val="11"/>
        <color indexed="10"/>
        <rFont val="Meiryo UI"/>
        <family val="3"/>
        <charset val="128"/>
      </rPr>
      <t>毎回</t>
    </r>
    <r>
      <rPr>
        <sz val="11"/>
        <rFont val="Meiryo UI"/>
        <family val="3"/>
        <charset val="128"/>
      </rPr>
      <t>ご提出いただきますよう、お願い致します。</t>
    </r>
    <rPh sb="6" eb="8">
      <t>コサマ</t>
    </rPh>
    <rPh sb="9" eb="11">
      <t>ジョウタイ</t>
    </rPh>
    <rPh sb="26" eb="28">
      <t>モンシン</t>
    </rPh>
    <rPh sb="28" eb="29">
      <t>ヒョウ</t>
    </rPh>
    <rPh sb="56" eb="58">
      <t>テイシュツ</t>
    </rPh>
    <rPh sb="68" eb="69">
      <t>ネガ</t>
    </rPh>
    <rPh sb="70" eb="71">
      <t>イタ</t>
    </rPh>
    <phoneticPr fontId="1"/>
  </si>
  <si>
    <t>・ 託児料は会期終了後、学会事務局よりご連絡します。請求料金は実際の利用時間で計算されます。</t>
    <phoneticPr fontId="23"/>
  </si>
  <si>
    <t>・ ポスドク、学生の方はポスドク・学生割引が適用されます。</t>
    <rPh sb="7" eb="9">
      <t>ガクセイ</t>
    </rPh>
    <rPh sb="10" eb="11">
      <t>カタ</t>
    </rPh>
    <rPh sb="17" eb="19">
      <t>ガクセイ</t>
    </rPh>
    <rPh sb="19" eb="21">
      <t>ワリビキ</t>
    </rPh>
    <rPh sb="22" eb="24">
      <t>テキヨウ</t>
    </rPh>
    <phoneticPr fontId="1"/>
  </si>
  <si>
    <t>利用時間
（日あたり。最大）</t>
    <rPh sb="0" eb="4">
      <t>リヨウジカン</t>
    </rPh>
    <rPh sb="6" eb="7">
      <t>ヒ</t>
    </rPh>
    <rPh sb="11" eb="13">
      <t>サイダイ</t>
    </rPh>
    <phoneticPr fontId="1"/>
  </si>
  <si>
    <t>料金
（割引前）</t>
    <rPh sb="0" eb="2">
      <t>リョウキン</t>
    </rPh>
    <rPh sb="4" eb="7">
      <t>ワリビキマエ</t>
    </rPh>
    <phoneticPr fontId="1"/>
  </si>
  <si>
    <t>利用する
お子さんの数</t>
    <rPh sb="0" eb="2">
      <t>リヨウ</t>
    </rPh>
    <rPh sb="6" eb="7">
      <t>コ</t>
    </rPh>
    <rPh sb="10" eb="11">
      <t>カズ</t>
    </rPh>
    <phoneticPr fontId="1"/>
  </si>
  <si>
    <t>利用時間
（のべ）</t>
    <rPh sb="0" eb="4">
      <t>リヨウジカン</t>
    </rPh>
    <phoneticPr fontId="1"/>
  </si>
  <si>
    <t>2022年秋季大会　託児室申込書　（物性：東京工業大学会場用）</t>
    <rPh sb="18" eb="20">
      <t>ブッセイ</t>
    </rPh>
    <rPh sb="21" eb="23">
      <t>トウキョウ</t>
    </rPh>
    <rPh sb="23" eb="25">
      <t>コウギョウ</t>
    </rPh>
    <rPh sb="25" eb="27">
      <t>ダイガク</t>
    </rPh>
    <phoneticPr fontId="1"/>
  </si>
  <si>
    <t>　</t>
  </si>
  <si>
    <t>保育開始/
終了時刻</t>
    <rPh sb="0" eb="2">
      <t>ホイク</t>
    </rPh>
    <rPh sb="2" eb="4">
      <t>カイシ</t>
    </rPh>
    <rPh sb="6" eb="8">
      <t>シュウリョウ</t>
    </rPh>
    <rPh sb="8" eb="10">
      <t>ジコク</t>
    </rPh>
    <phoneticPr fontId="1"/>
  </si>
  <si>
    <t>二人目以降割引
適用料金</t>
    <rPh sb="0" eb="3">
      <t>フタリメ</t>
    </rPh>
    <rPh sb="3" eb="5">
      <t>イコウ</t>
    </rPh>
    <rPh sb="5" eb="7">
      <t>ワリビキ</t>
    </rPh>
    <rPh sb="8" eb="10">
      <t>テキヨウ</t>
    </rPh>
    <rPh sb="10" eb="12">
      <t>リョウキン</t>
    </rPh>
    <phoneticPr fontId="1"/>
  </si>
  <si>
    <t>ポスドク割引
適用料金</t>
    <rPh sb="4" eb="6">
      <t>ワリビキ</t>
    </rPh>
    <rPh sb="7" eb="9">
      <t>テキヨウ</t>
    </rPh>
    <rPh sb="9" eb="11">
      <t>リョウキン</t>
    </rPh>
    <phoneticPr fontId="1"/>
  </si>
  <si>
    <t>利用規約を確認し、同意の上、以下の申込をいたします。（□に確認のチェックをお願いいたします。）</t>
    <rPh sb="0" eb="2">
      <t>リヨウ</t>
    </rPh>
    <rPh sb="2" eb="4">
      <t>キヤク</t>
    </rPh>
    <rPh sb="5" eb="7">
      <t>カクニン</t>
    </rPh>
    <rPh sb="9" eb="11">
      <t>ドウイ</t>
    </rPh>
    <rPh sb="12" eb="13">
      <t>ウエ</t>
    </rPh>
    <rPh sb="14" eb="16">
      <t>イカ</t>
    </rPh>
    <rPh sb="17" eb="19">
      <t>モウシコミ</t>
    </rPh>
    <rPh sb="29" eb="31">
      <t>カクニン</t>
    </rPh>
    <rPh sb="38" eb="39">
      <t>ネガ</t>
    </rPh>
    <phoneticPr fontId="1"/>
  </si>
  <si>
    <t>レ</t>
  </si>
  <si>
    <t>ブツリ　コノミ</t>
  </si>
  <si>
    <t>一般社団法人 日本物理学会</t>
  </si>
  <si>
    <t>090-xxxx-****  （物理　好）</t>
    <rPh sb="16" eb="18">
      <t>ブツリ</t>
    </rPh>
    <rPh sb="19" eb="20">
      <t>コノ</t>
    </rPh>
    <phoneticPr fontId="4"/>
  </si>
  <si>
    <t>080-++++-xxxx  (理科　学）</t>
    <rPh sb="16" eb="18">
      <t>リカ</t>
    </rPh>
    <rPh sb="19" eb="20">
      <t>マナブ</t>
    </rPh>
    <phoneticPr fontId="4"/>
  </si>
  <si>
    <t>〒000-0000  ++++県　*** 市　xxx  4-15-502</t>
    <rPh sb="15" eb="16">
      <t>ケン</t>
    </rPh>
    <rPh sb="21" eb="22">
      <t>シ</t>
    </rPh>
    <phoneticPr fontId="1"/>
  </si>
  <si>
    <t>abcdefg1234@jps.or.jp</t>
    <phoneticPr fontId="4"/>
  </si>
  <si>
    <t>物理　花子</t>
  </si>
  <si>
    <t>ブツリ　タロウ</t>
  </si>
  <si>
    <t>物理　太郎　</t>
  </si>
  <si>
    <t>ブツリ　ハナコ</t>
  </si>
  <si>
    <t>ブツリ　ジロウ</t>
  </si>
  <si>
    <t>物理　次郎　</t>
  </si>
  <si>
    <t>女</t>
  </si>
  <si>
    <t>男</t>
  </si>
  <si>
    <t>〇</t>
  </si>
  <si>
    <t>託児室申込書</t>
    <phoneticPr fontId="1"/>
  </si>
  <si>
    <t>見本</t>
    <rPh sb="0" eb="2">
      <t>ミホン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</si>
</sst>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&quot;¥&quot;#,##0_);[Red]\(&quot;¥&quot;#,##0\)"/>
    <numFmt numFmtId="177" formatCode="h:mm;@"/>
    <numFmt numFmtId="178" formatCode="0_);[Red]\(0\)"/>
    <numFmt numFmtId="179" formatCode="[h]:mm"/>
    <numFmt numFmtId="181" formatCode="yyyy/mm/dd"/>
    <numFmt numFmtId="183" formatCode="yyyy/m/d\(aaa\);@"/>
    <numFmt numFmtId="184" formatCode="&quot;①　&quot;General"/>
    <numFmt numFmtId="185" formatCode="m&quot;月&quot;d&quot;日&quot;\(aaa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rgb="FF0000FF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indexed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thin">
        <color indexed="64"/>
      </bottom>
      <diagonal/>
    </border>
    <border>
      <left style="medium">
        <color rgb="FFFF9900"/>
      </left>
      <right/>
      <top style="medium">
        <color rgb="FFFF9900"/>
      </top>
      <bottom/>
      <diagonal/>
    </border>
    <border>
      <left/>
      <right/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thin">
        <color indexed="64"/>
      </right>
      <top style="medium">
        <color rgb="FFFF9900"/>
      </top>
      <bottom/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thin">
        <color indexed="64"/>
      </right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/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rgb="FFFF9900"/>
      </top>
      <bottom style="dotted">
        <color auto="1"/>
      </bottom>
      <diagonal/>
    </border>
    <border>
      <left/>
      <right/>
      <top style="medium">
        <color rgb="FFFF9900"/>
      </top>
      <bottom style="dotted">
        <color auto="1"/>
      </bottom>
      <diagonal/>
    </border>
    <border>
      <left/>
      <right style="thin">
        <color indexed="64"/>
      </right>
      <top style="medium">
        <color rgb="FFFF9900"/>
      </top>
      <bottom style="dotted">
        <color auto="1"/>
      </bottom>
      <diagonal/>
    </border>
    <border>
      <left style="medium">
        <color rgb="FFFF9900"/>
      </left>
      <right/>
      <top/>
      <bottom style="medium">
        <color rgb="FFFF9900"/>
      </bottom>
      <diagonal/>
    </border>
    <border>
      <left/>
      <right/>
      <top/>
      <bottom style="medium">
        <color rgb="FFFF9900"/>
      </bottom>
      <diagonal/>
    </border>
    <border>
      <left/>
      <right style="medium">
        <color rgb="FFFF9900"/>
      </right>
      <top/>
      <bottom style="medium">
        <color rgb="FFFF99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F9900"/>
      </top>
      <bottom style="hair">
        <color indexed="64"/>
      </bottom>
      <diagonal/>
    </border>
    <border>
      <left/>
      <right style="hair">
        <color indexed="64"/>
      </right>
      <top style="medium">
        <color rgb="FFFF99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9900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justifyLastLine="1"/>
    </xf>
    <xf numFmtId="0" fontId="14" fillId="2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177" fontId="9" fillId="0" borderId="5" xfId="0" applyNumberFormat="1" applyFont="1" applyBorder="1">
      <alignment vertical="center"/>
    </xf>
    <xf numFmtId="0" fontId="16" fillId="0" borderId="0" xfId="0" applyNumberFormat="1" applyFont="1" applyAlignment="1">
      <alignment horizontal="center" vertical="center" wrapText="1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4" fillId="3" borderId="0" xfId="1" applyFont="1" applyFill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13" fillId="2" borderId="24" xfId="0" applyFont="1" applyFill="1" applyBorder="1" applyAlignment="1">
      <alignment horizontal="distributed" vertical="center" justifyLastLine="1"/>
    </xf>
    <xf numFmtId="177" fontId="9" fillId="4" borderId="39" xfId="0" applyNumberFormat="1" applyFont="1" applyFill="1" applyBorder="1">
      <alignment vertical="center"/>
    </xf>
    <xf numFmtId="177" fontId="9" fillId="4" borderId="33" xfId="0" applyNumberFormat="1" applyFont="1" applyFill="1" applyBorder="1">
      <alignment vertical="center"/>
    </xf>
    <xf numFmtId="177" fontId="9" fillId="0" borderId="3" xfId="0" applyNumberFormat="1" applyFont="1" applyBorder="1" applyAlignment="1">
      <alignment vertical="top"/>
    </xf>
    <xf numFmtId="177" fontId="9" fillId="4" borderId="40" xfId="0" applyNumberFormat="1" applyFont="1" applyFill="1" applyBorder="1">
      <alignment vertical="center"/>
    </xf>
    <xf numFmtId="177" fontId="9" fillId="0" borderId="44" xfId="0" applyNumberFormat="1" applyFont="1" applyBorder="1" applyAlignment="1">
      <alignment vertical="top"/>
    </xf>
    <xf numFmtId="0" fontId="16" fillId="0" borderId="0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1" fillId="4" borderId="48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5" xfId="0" applyFont="1" applyBorder="1" applyAlignment="1">
      <alignment vertical="center" wrapText="1" shrinkToFit="1"/>
    </xf>
    <xf numFmtId="0" fontId="9" fillId="0" borderId="16" xfId="0" applyFont="1" applyBorder="1" applyAlignment="1">
      <alignment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6" fillId="0" borderId="5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0" fontId="12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13" fillId="2" borderId="21" xfId="0" applyFont="1" applyFill="1" applyBorder="1" applyAlignment="1">
      <alignment horizontal="distributed" vertical="center" justifyLastLine="1"/>
    </xf>
    <xf numFmtId="0" fontId="13" fillId="2" borderId="18" xfId="0" applyFont="1" applyFill="1" applyBorder="1" applyAlignment="1">
      <alignment horizontal="distributed" vertical="center" justifyLastLine="1"/>
    </xf>
    <xf numFmtId="0" fontId="13" fillId="2" borderId="22" xfId="0" applyFont="1" applyFill="1" applyBorder="1" applyAlignment="1">
      <alignment horizontal="distributed" vertical="center" justifyLastLine="1"/>
    </xf>
    <xf numFmtId="0" fontId="13" fillId="2" borderId="17" xfId="0" applyFont="1" applyFill="1" applyBorder="1" applyAlignment="1">
      <alignment horizontal="center" vertical="center" justifyLastLine="1"/>
    </xf>
    <xf numFmtId="0" fontId="13" fillId="2" borderId="18" xfId="0" applyFont="1" applyFill="1" applyBorder="1" applyAlignment="1">
      <alignment horizontal="center" vertical="center" justifyLastLine="1"/>
    </xf>
    <xf numFmtId="0" fontId="13" fillId="2" borderId="20" xfId="0" applyFont="1" applyFill="1" applyBorder="1" applyAlignment="1">
      <alignment horizontal="center" vertical="center" justifyLastLine="1"/>
    </xf>
    <xf numFmtId="0" fontId="9" fillId="0" borderId="18" xfId="0" applyFont="1" applyBorder="1" applyAlignment="1">
      <alignment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14" fontId="12" fillId="4" borderId="18" xfId="0" applyNumberFormat="1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justifyLastLine="1"/>
    </xf>
    <xf numFmtId="0" fontId="13" fillId="2" borderId="14" xfId="0" applyFont="1" applyFill="1" applyBorder="1" applyAlignment="1">
      <alignment horizontal="center" vertical="center" justifyLastLine="1"/>
    </xf>
    <xf numFmtId="0" fontId="13" fillId="2" borderId="30" xfId="0" applyFont="1" applyFill="1" applyBorder="1" applyAlignment="1">
      <alignment horizontal="center" vertical="center" justifyLastLine="1"/>
    </xf>
    <xf numFmtId="0" fontId="13" fillId="2" borderId="31" xfId="0" applyFont="1" applyFill="1" applyBorder="1" applyAlignment="1">
      <alignment horizontal="center" vertical="center" justifyLastLine="1"/>
    </xf>
    <xf numFmtId="183" fontId="9" fillId="0" borderId="6" xfId="0" applyNumberFormat="1" applyFont="1" applyBorder="1" applyAlignment="1">
      <alignment horizontal="center" vertical="center"/>
    </xf>
    <xf numFmtId="183" fontId="9" fillId="0" borderId="5" xfId="0" applyNumberFormat="1" applyFont="1" applyBorder="1" applyAlignment="1">
      <alignment horizontal="center" vertical="center"/>
    </xf>
    <xf numFmtId="181" fontId="17" fillId="4" borderId="19" xfId="0" applyNumberFormat="1" applyFont="1" applyFill="1" applyBorder="1" applyAlignment="1">
      <alignment vertical="center"/>
    </xf>
    <xf numFmtId="181" fontId="17" fillId="4" borderId="43" xfId="0" applyNumberFormat="1" applyFont="1" applyFill="1" applyBorder="1" applyAlignment="1">
      <alignment vertical="center"/>
    </xf>
    <xf numFmtId="0" fontId="9" fillId="0" borderId="43" xfId="0" applyNumberFormat="1" applyFont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181" fontId="17" fillId="4" borderId="8" xfId="0" applyNumberFormat="1" applyFont="1" applyFill="1" applyBorder="1" applyAlignment="1">
      <alignment vertical="center"/>
    </xf>
    <xf numFmtId="181" fontId="17" fillId="4" borderId="9" xfId="0" applyNumberFormat="1" applyFont="1" applyFill="1" applyBorder="1" applyAlignment="1">
      <alignment vertical="center"/>
    </xf>
    <xf numFmtId="0" fontId="19" fillId="3" borderId="0" xfId="1" applyFont="1" applyFill="1" applyAlignment="1" applyProtection="1">
      <alignment horizontal="center" vertical="center"/>
    </xf>
    <xf numFmtId="0" fontId="20" fillId="3" borderId="0" xfId="1" applyFont="1" applyFill="1" applyAlignment="1">
      <alignment horizontal="center" vertical="center"/>
    </xf>
    <xf numFmtId="185" fontId="9" fillId="0" borderId="0" xfId="0" applyNumberFormat="1" applyFont="1" applyAlignment="1">
      <alignment vertical="center"/>
    </xf>
    <xf numFmtId="0" fontId="12" fillId="4" borderId="7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center" vertical="center" justifyLastLine="1"/>
    </xf>
    <xf numFmtId="0" fontId="9" fillId="0" borderId="32" xfId="0" applyFont="1" applyBorder="1" applyAlignment="1">
      <alignment horizontal="center" vertical="center" justifyLastLine="1"/>
    </xf>
    <xf numFmtId="0" fontId="17" fillId="4" borderId="7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25" fillId="4" borderId="10" xfId="0" applyFont="1" applyFill="1" applyBorder="1" applyAlignment="1" applyProtection="1">
      <alignment horizontal="left" vertical="center" indent="2" shrinkToFit="1"/>
      <protection locked="0"/>
    </xf>
    <xf numFmtId="0" fontId="25" fillId="4" borderId="10" xfId="0" applyFont="1" applyFill="1" applyBorder="1" applyAlignment="1">
      <alignment horizontal="left" vertical="center" indent="2" shrinkToFit="1"/>
    </xf>
    <xf numFmtId="0" fontId="17" fillId="4" borderId="10" xfId="0" applyFont="1" applyFill="1" applyBorder="1" applyAlignment="1">
      <alignment horizontal="left" vertical="center" indent="2" shrinkToFit="1"/>
    </xf>
    <xf numFmtId="0" fontId="17" fillId="4" borderId="11" xfId="0" applyFont="1" applyFill="1" applyBorder="1" applyAlignment="1">
      <alignment horizontal="left" vertical="center" indent="2" shrinkToFit="1"/>
    </xf>
    <xf numFmtId="0" fontId="25" fillId="4" borderId="10" xfId="0" applyFont="1" applyFill="1" applyBorder="1" applyAlignment="1">
      <alignment horizontal="left" vertical="center" indent="1" shrinkToFit="1"/>
    </xf>
    <xf numFmtId="0" fontId="25" fillId="4" borderId="11" xfId="0" applyFont="1" applyFill="1" applyBorder="1" applyAlignment="1">
      <alignment horizontal="left" vertical="center" indent="1" shrinkToFit="1"/>
    </xf>
    <xf numFmtId="184" fontId="25" fillId="4" borderId="10" xfId="0" applyNumberFormat="1" applyFont="1" applyFill="1" applyBorder="1" applyAlignment="1">
      <alignment horizontal="left" vertical="center" indent="1" shrinkToFit="1"/>
    </xf>
    <xf numFmtId="184" fontId="25" fillId="4" borderId="11" xfId="0" applyNumberFormat="1" applyFont="1" applyFill="1" applyBorder="1" applyAlignment="1">
      <alignment horizontal="left" vertical="center" indent="1" shrinkToFit="1"/>
    </xf>
    <xf numFmtId="0" fontId="16" fillId="4" borderId="35" xfId="0" applyFont="1" applyFill="1" applyBorder="1" applyAlignment="1">
      <alignment horizontal="left" vertical="center" indent="1"/>
    </xf>
    <xf numFmtId="0" fontId="16" fillId="4" borderId="36" xfId="0" applyFont="1" applyFill="1" applyBorder="1" applyAlignment="1">
      <alignment horizontal="left" vertical="center" indent="1"/>
    </xf>
    <xf numFmtId="0" fontId="16" fillId="4" borderId="45" xfId="0" applyFont="1" applyFill="1" applyBorder="1" applyAlignment="1">
      <alignment horizontal="left" vertical="center" indent="1"/>
    </xf>
    <xf numFmtId="0" fontId="16" fillId="4" borderId="46" xfId="0" applyFont="1" applyFill="1" applyBorder="1" applyAlignment="1">
      <alignment horizontal="left" vertical="center" indent="1"/>
    </xf>
    <xf numFmtId="0" fontId="17" fillId="4" borderId="33" xfId="0" applyFont="1" applyFill="1" applyBorder="1" applyAlignment="1">
      <alignment horizontal="left" vertical="center" indent="1"/>
    </xf>
    <xf numFmtId="0" fontId="17" fillId="4" borderId="34" xfId="0" applyFont="1" applyFill="1" applyBorder="1" applyAlignment="1">
      <alignment horizontal="left" vertical="center" indent="1"/>
    </xf>
    <xf numFmtId="0" fontId="9" fillId="4" borderId="40" xfId="0" applyFont="1" applyFill="1" applyBorder="1" applyAlignment="1">
      <alignment horizontal="left" vertical="center" indent="1"/>
    </xf>
    <xf numFmtId="0" fontId="9" fillId="4" borderId="41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left" vertical="center" indent="1"/>
    </xf>
    <xf numFmtId="0" fontId="9" fillId="4" borderId="34" xfId="0" applyFont="1" applyFill="1" applyBorder="1" applyAlignment="1">
      <alignment horizontal="left" vertical="center" indent="1"/>
    </xf>
    <xf numFmtId="176" fontId="9" fillId="0" borderId="0" xfId="0" applyNumberFormat="1" applyFont="1" applyAlignment="1">
      <alignment vertical="center" wrapText="1"/>
    </xf>
    <xf numFmtId="5" fontId="9" fillId="0" borderId="0" xfId="0" applyNumberFormat="1" applyFont="1" applyAlignment="1">
      <alignment vertical="center" wrapText="1"/>
    </xf>
    <xf numFmtId="176" fontId="9" fillId="0" borderId="1" xfId="0" applyNumberFormat="1" applyFont="1" applyBorder="1" applyAlignment="1">
      <alignment vertical="center" wrapText="1" shrinkToFit="1"/>
    </xf>
    <xf numFmtId="176" fontId="9" fillId="0" borderId="0" xfId="0" applyNumberFormat="1" applyFont="1" applyAlignment="1">
      <alignment vertical="center" wrapText="1" shrinkToFit="1"/>
    </xf>
    <xf numFmtId="0" fontId="9" fillId="4" borderId="4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EAD83-260D-4CE0-8C9A-739CD91ADC51}">
  <sheetPr>
    <pageSetUpPr fitToPage="1"/>
  </sheetPr>
  <dimension ref="A1:O49"/>
  <sheetViews>
    <sheetView zoomScaleNormal="100" workbookViewId="0">
      <selection activeCell="M11" sqref="M11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4.625" style="1" customWidth="1"/>
    <col min="4" max="4" width="13.125" style="1" customWidth="1"/>
    <col min="5" max="5" width="11" style="1" customWidth="1"/>
    <col min="6" max="6" width="9.5" style="1" bestFit="1" customWidth="1"/>
    <col min="7" max="7" width="10.5" style="1" bestFit="1" customWidth="1"/>
    <col min="8" max="8" width="9" style="1" bestFit="1" customWidth="1"/>
    <col min="9" max="9" width="10.5" style="1" bestFit="1" customWidth="1"/>
    <col min="10" max="10" width="9" style="1" bestFit="1" customWidth="1"/>
    <col min="11" max="11" width="10.75" style="1" bestFit="1" customWidth="1"/>
    <col min="12" max="12" width="8.875" style="1"/>
    <col min="13" max="13" width="9" style="1" bestFit="1" customWidth="1"/>
    <col min="14" max="15" width="0" style="1" hidden="1" customWidth="1"/>
    <col min="16" max="16384" width="8.875" style="1"/>
  </cols>
  <sheetData>
    <row r="1" spans="1:13" ht="45.75" customHeight="1" thickTop="1" thickBot="1">
      <c r="A1" s="22" t="s">
        <v>58</v>
      </c>
      <c r="B1" s="23"/>
      <c r="C1" s="23"/>
      <c r="D1" s="126" t="s">
        <v>59</v>
      </c>
      <c r="E1" s="23"/>
      <c r="F1" s="23"/>
      <c r="G1" s="23"/>
      <c r="H1" s="23"/>
      <c r="I1" s="23"/>
      <c r="J1" s="23"/>
      <c r="K1" s="23"/>
      <c r="L1" s="23"/>
      <c r="M1" s="23"/>
    </row>
    <row r="2" spans="1:13" ht="18.75" customHeight="1" thickTop="1" thickBot="1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 thickBot="1">
      <c r="A3" s="41" t="s">
        <v>42</v>
      </c>
      <c r="B3" s="40" t="s">
        <v>41</v>
      </c>
      <c r="C3" s="21"/>
      <c r="D3" s="3"/>
      <c r="E3" s="3"/>
      <c r="F3" s="3"/>
      <c r="G3" s="3"/>
      <c r="H3" s="3"/>
      <c r="I3" s="3"/>
      <c r="J3" s="4"/>
      <c r="K3" s="2"/>
      <c r="L3" s="2"/>
      <c r="M3" s="2"/>
    </row>
    <row r="4" spans="1:13" ht="18.75" customHeight="1">
      <c r="A4" s="43"/>
      <c r="B4" s="42"/>
      <c r="C4" s="11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 thickBot="1"/>
    <row r="6" spans="1:13" ht="16.5" customHeight="1" thickBot="1">
      <c r="G6" s="39" t="s">
        <v>16</v>
      </c>
      <c r="H6" s="73">
        <v>44744</v>
      </c>
      <c r="I6" s="74"/>
    </row>
    <row r="7" spans="1:13" ht="15.6" customHeight="1" thickBot="1">
      <c r="A7" s="61" t="s">
        <v>13</v>
      </c>
      <c r="B7" s="62"/>
      <c r="C7" s="63"/>
      <c r="D7" s="30" t="s">
        <v>8</v>
      </c>
      <c r="E7" s="75" t="s">
        <v>43</v>
      </c>
      <c r="F7" s="76"/>
      <c r="G7" s="58" t="s">
        <v>25</v>
      </c>
      <c r="H7" s="59"/>
      <c r="I7" s="60"/>
    </row>
    <row r="8" spans="1:13" ht="27.75" customHeight="1" thickBot="1">
      <c r="A8" s="61"/>
      <c r="B8" s="62"/>
      <c r="C8" s="63"/>
      <c r="D8" s="5" t="s">
        <v>6</v>
      </c>
      <c r="E8" s="118" t="s">
        <v>12</v>
      </c>
      <c r="F8" s="77"/>
      <c r="G8" s="99" t="s">
        <v>44</v>
      </c>
      <c r="H8" s="100"/>
      <c r="I8" s="101"/>
    </row>
    <row r="9" spans="1:13" ht="27.75" customHeight="1" thickBot="1">
      <c r="A9" s="61" t="s">
        <v>10</v>
      </c>
      <c r="B9" s="62"/>
      <c r="C9" s="63"/>
      <c r="D9" s="102" t="s">
        <v>11</v>
      </c>
      <c r="E9" s="103"/>
      <c r="F9" s="103"/>
      <c r="G9" s="104"/>
      <c r="H9" s="104"/>
      <c r="I9" s="105"/>
    </row>
    <row r="10" spans="1:13" ht="27.75" customHeight="1" thickBot="1">
      <c r="A10" s="61" t="s">
        <v>9</v>
      </c>
      <c r="B10" s="62"/>
      <c r="C10" s="63"/>
      <c r="D10" s="106" t="s">
        <v>47</v>
      </c>
      <c r="E10" s="106"/>
      <c r="F10" s="106"/>
      <c r="G10" s="106"/>
      <c r="H10" s="106"/>
      <c r="I10" s="107"/>
      <c r="J10" s="6"/>
    </row>
    <row r="11" spans="1:13" ht="27.75" customHeight="1">
      <c r="A11" s="78" t="s">
        <v>14</v>
      </c>
      <c r="B11" s="79"/>
      <c r="C11" s="97">
        <v>1</v>
      </c>
      <c r="D11" s="108" t="s">
        <v>45</v>
      </c>
      <c r="E11" s="108"/>
      <c r="F11" s="108"/>
      <c r="G11" s="108"/>
      <c r="H11" s="108"/>
      <c r="I11" s="109"/>
      <c r="J11" s="6"/>
    </row>
    <row r="12" spans="1:13" ht="27.75" customHeight="1" thickBot="1">
      <c r="A12" s="80"/>
      <c r="B12" s="81"/>
      <c r="C12" s="98">
        <v>2</v>
      </c>
      <c r="D12" s="106" t="s">
        <v>46</v>
      </c>
      <c r="E12" s="106"/>
      <c r="F12" s="106"/>
      <c r="G12" s="106"/>
      <c r="H12" s="106"/>
      <c r="I12" s="107"/>
      <c r="J12" s="6"/>
    </row>
    <row r="13" spans="1:13" ht="27.75" customHeight="1" thickBot="1">
      <c r="A13" s="64" t="s">
        <v>7</v>
      </c>
      <c r="B13" s="65"/>
      <c r="C13" s="66"/>
      <c r="D13" s="106" t="s">
        <v>48</v>
      </c>
      <c r="E13" s="106"/>
      <c r="F13" s="106"/>
      <c r="G13" s="106"/>
      <c r="H13" s="106"/>
      <c r="I13" s="107"/>
    </row>
    <row r="14" spans="1:13" ht="16.5" thickBot="1">
      <c r="A14" s="6"/>
      <c r="B14" s="6"/>
    </row>
    <row r="15" spans="1:13" ht="27.75" customHeight="1" thickBot="1">
      <c r="A15" s="54" t="s">
        <v>5</v>
      </c>
      <c r="B15" s="55"/>
      <c r="C15" s="67"/>
      <c r="D15" s="125" t="s">
        <v>57</v>
      </c>
    </row>
    <row r="16" spans="1:13" ht="20.25" customHeight="1" thickBot="1">
      <c r="C16" s="7"/>
      <c r="D16" s="8"/>
      <c r="F16" s="9" t="s">
        <v>24</v>
      </c>
    </row>
    <row r="17" spans="1:15" ht="18" customHeight="1" thickBot="1">
      <c r="A17" s="10" t="s">
        <v>22</v>
      </c>
      <c r="B17" s="11"/>
      <c r="C17" s="46" t="s">
        <v>21</v>
      </c>
      <c r="D17" s="50" t="s">
        <v>1</v>
      </c>
      <c r="E17" s="56" t="s">
        <v>0</v>
      </c>
      <c r="F17" s="82">
        <v>44816</v>
      </c>
      <c r="G17" s="83"/>
      <c r="H17" s="82">
        <f>F17+1</f>
        <v>44817</v>
      </c>
      <c r="I17" s="83"/>
      <c r="J17" s="82">
        <f t="shared" ref="J17" si="0">H17+1</f>
        <v>44818</v>
      </c>
      <c r="K17" s="83"/>
      <c r="L17" s="82">
        <f t="shared" ref="L17" si="1">J17+1</f>
        <v>44819</v>
      </c>
      <c r="M17" s="83"/>
      <c r="N17" s="82">
        <f t="shared" ref="N17" si="2">L17+1</f>
        <v>44820</v>
      </c>
      <c r="O17" s="83"/>
    </row>
    <row r="18" spans="1:15" ht="24.75" thickBot="1">
      <c r="A18" s="10" t="s">
        <v>20</v>
      </c>
      <c r="B18" s="11"/>
      <c r="C18" s="47"/>
      <c r="D18" s="51"/>
      <c r="E18" s="57"/>
      <c r="F18" s="12" t="s">
        <v>38</v>
      </c>
      <c r="G18" s="13" t="s">
        <v>3</v>
      </c>
      <c r="H18" s="12" t="s">
        <v>38</v>
      </c>
      <c r="I18" s="13" t="s">
        <v>3</v>
      </c>
      <c r="J18" s="12" t="s">
        <v>38</v>
      </c>
      <c r="K18" s="13" t="s">
        <v>3</v>
      </c>
      <c r="L18" s="12" t="s">
        <v>38</v>
      </c>
      <c r="M18" s="13" t="s">
        <v>3</v>
      </c>
      <c r="N18" s="12" t="s">
        <v>38</v>
      </c>
      <c r="O18" s="13" t="s">
        <v>3</v>
      </c>
    </row>
    <row r="19" spans="1:15" ht="15" customHeight="1">
      <c r="A19" s="110" t="s">
        <v>50</v>
      </c>
      <c r="B19" s="111"/>
      <c r="C19" s="87" t="s">
        <v>56</v>
      </c>
      <c r="D19" s="84">
        <v>42775</v>
      </c>
      <c r="E19" s="52" t="str">
        <f>IF(D19="","",DATEDIF(D19,$F$17,"Y")&amp;"歳"&amp;DATEDIF(D19,$F$17,"YM")&amp;"ヶ月")</f>
        <v>5歳7ヶ月</v>
      </c>
      <c r="F19" s="31">
        <v>0.375</v>
      </c>
      <c r="G19" s="14"/>
      <c r="H19" s="31">
        <v>0.375</v>
      </c>
      <c r="I19" s="14"/>
      <c r="J19" s="31">
        <v>0.52083333333333337</v>
      </c>
      <c r="K19" s="14"/>
      <c r="L19" s="31"/>
      <c r="M19" s="14"/>
      <c r="N19" s="31"/>
      <c r="O19" s="14"/>
    </row>
    <row r="20" spans="1:15" ht="24" customHeight="1">
      <c r="A20" s="116" t="s">
        <v>51</v>
      </c>
      <c r="B20" s="117"/>
      <c r="C20" s="88"/>
      <c r="D20" s="85"/>
      <c r="E20" s="86"/>
      <c r="F20" s="34">
        <v>0.65625</v>
      </c>
      <c r="G20" s="35">
        <f>IF($A20="","",F20-F19)</f>
        <v>0.28125</v>
      </c>
      <c r="H20" s="34">
        <v>0.70833333333333337</v>
      </c>
      <c r="I20" s="35">
        <f>IF($A20="","",H20-H19)</f>
        <v>0.33333333333333337</v>
      </c>
      <c r="J20" s="32">
        <v>0.625</v>
      </c>
      <c r="K20" s="33">
        <f>IF($A20="","",J20-J19)</f>
        <v>0.10416666666666663</v>
      </c>
      <c r="L20" s="32"/>
      <c r="M20" s="33">
        <f>IF($A20="","",L20-L19)</f>
        <v>0</v>
      </c>
      <c r="N20" s="32"/>
      <c r="O20" s="33">
        <f>IF($A20="","",N20-N19)</f>
        <v>0</v>
      </c>
    </row>
    <row r="21" spans="1:15" ht="15" customHeight="1">
      <c r="A21" s="112" t="s">
        <v>52</v>
      </c>
      <c r="B21" s="113"/>
      <c r="C21" s="68" t="s">
        <v>55</v>
      </c>
      <c r="D21" s="89">
        <v>44164</v>
      </c>
      <c r="E21" s="52" t="str">
        <f>IF(D21="","",DATEDIF(D21,$F$17,"Y")&amp;"歳"&amp;DATEDIF(D21,$F$17,"YM")&amp;"ヶ月")</f>
        <v>1歳9ヶ月</v>
      </c>
      <c r="F21" s="31">
        <v>0.375</v>
      </c>
      <c r="G21" s="14"/>
      <c r="H21" s="31">
        <v>0.375</v>
      </c>
      <c r="I21" s="14"/>
      <c r="J21" s="31">
        <v>0.52083333333333337</v>
      </c>
      <c r="K21" s="14"/>
      <c r="L21" s="31"/>
      <c r="M21" s="14"/>
      <c r="N21" s="31"/>
      <c r="O21" s="14"/>
    </row>
    <row r="22" spans="1:15" ht="23.25" customHeight="1">
      <c r="A22" s="119" t="s">
        <v>49</v>
      </c>
      <c r="B22" s="120"/>
      <c r="C22" s="69"/>
      <c r="D22" s="90"/>
      <c r="E22" s="86"/>
      <c r="F22" s="32">
        <v>0.65625</v>
      </c>
      <c r="G22" s="33">
        <f>IF($A22="","",F22-F21)</f>
        <v>0.28125</v>
      </c>
      <c r="H22" s="32">
        <v>0.70833333333333337</v>
      </c>
      <c r="I22" s="33">
        <f>IF($A22="","",H22-H21)</f>
        <v>0.33333333333333337</v>
      </c>
      <c r="J22" s="32">
        <v>0.625</v>
      </c>
      <c r="K22" s="33">
        <f>IF($A22="","",J22-J21)</f>
        <v>0.10416666666666663</v>
      </c>
      <c r="L22" s="32"/>
      <c r="M22" s="33">
        <f>IF($A22="","",L22-L21)</f>
        <v>0</v>
      </c>
      <c r="N22" s="32"/>
      <c r="O22" s="33">
        <f>IF($A22="","",N22-N21)</f>
        <v>0</v>
      </c>
    </row>
    <row r="23" spans="1:15" ht="15" customHeight="1">
      <c r="A23" s="112" t="s">
        <v>53</v>
      </c>
      <c r="B23" s="113"/>
      <c r="C23" s="68" t="s">
        <v>56</v>
      </c>
      <c r="D23" s="89">
        <v>44593</v>
      </c>
      <c r="E23" s="52" t="str">
        <f>IF(D23="","",DATEDIF(D23,$F$17,"Y")&amp;"歳"&amp;DATEDIF(D23,$F$17,"YM")&amp;"ヶ月")</f>
        <v>0歳7ヶ月</v>
      </c>
      <c r="F23" s="31">
        <v>0.375</v>
      </c>
      <c r="G23" s="14"/>
      <c r="H23" s="31"/>
      <c r="I23" s="14"/>
      <c r="J23" s="31"/>
      <c r="K23" s="14"/>
      <c r="L23" s="31"/>
      <c r="M23" s="14"/>
      <c r="N23" s="31"/>
      <c r="O23" s="14"/>
    </row>
    <row r="24" spans="1:15" ht="24" customHeight="1">
      <c r="A24" s="119" t="s">
        <v>54</v>
      </c>
      <c r="B24" s="120"/>
      <c r="C24" s="69"/>
      <c r="D24" s="90"/>
      <c r="E24" s="86"/>
      <c r="F24" s="32">
        <v>0.65625</v>
      </c>
      <c r="G24" s="33">
        <f t="shared" ref="G24" si="3">IF($A24="","",F24-F23)</f>
        <v>0.28125</v>
      </c>
      <c r="H24" s="32"/>
      <c r="I24" s="33">
        <f t="shared" ref="I24" si="4">IF($A24="","",H24-H23)</f>
        <v>0</v>
      </c>
      <c r="J24" s="32"/>
      <c r="K24" s="33">
        <f t="shared" ref="K24" si="5">IF($A24="","",J24-J23)</f>
        <v>0</v>
      </c>
      <c r="L24" s="32"/>
      <c r="M24" s="33">
        <f t="shared" ref="M24" si="6">IF($A24="","",L24-L23)</f>
        <v>0</v>
      </c>
      <c r="N24" s="32"/>
      <c r="O24" s="33">
        <f t="shared" ref="O24" si="7">IF($A24="","",N24-N23)</f>
        <v>0</v>
      </c>
    </row>
    <row r="25" spans="1:15" ht="15" customHeight="1">
      <c r="A25" s="112"/>
      <c r="B25" s="113"/>
      <c r="C25" s="68"/>
      <c r="D25" s="89"/>
      <c r="E25" s="52" t="str">
        <f>IF(D25="","",DATEDIF(D25,$F$17,"Y")&amp;"歳"&amp;DATEDIF(D25,$F$17,"YM")&amp;"ヶ月")</f>
        <v/>
      </c>
      <c r="F25" s="31"/>
      <c r="G25" s="14"/>
      <c r="H25" s="31"/>
      <c r="I25" s="14"/>
      <c r="J25" s="31"/>
      <c r="K25" s="14"/>
      <c r="L25" s="31"/>
      <c r="M25" s="14"/>
      <c r="N25" s="31"/>
      <c r="O25" s="14"/>
    </row>
    <row r="26" spans="1:15" ht="24" customHeight="1">
      <c r="A26" s="114"/>
      <c r="B26" s="115"/>
      <c r="C26" s="69"/>
      <c r="D26" s="90"/>
      <c r="E26" s="53"/>
      <c r="F26" s="32"/>
      <c r="G26" s="33" t="str">
        <f t="shared" ref="G26" si="8">IF($A26="","",F26-F25)</f>
        <v/>
      </c>
      <c r="H26" s="32"/>
      <c r="I26" s="33" t="str">
        <f t="shared" ref="I26" si="9">IF($A26="","",H26-H25)</f>
        <v/>
      </c>
      <c r="J26" s="32"/>
      <c r="K26" s="33" t="str">
        <f t="shared" ref="K26" si="10">IF($A26="","",J26-J25)</f>
        <v/>
      </c>
      <c r="L26" s="32"/>
      <c r="M26" s="33" t="str">
        <f t="shared" ref="M26" si="11">IF($A26="","",L26-L25)</f>
        <v/>
      </c>
      <c r="N26" s="32"/>
      <c r="O26" s="33" t="str">
        <f t="shared" ref="O26" si="12">IF($A26="","",N26-N25)</f>
        <v/>
      </c>
    </row>
    <row r="27" spans="1:15">
      <c r="C27" s="7"/>
    </row>
    <row r="28" spans="1:15">
      <c r="A28" s="70" t="s">
        <v>15</v>
      </c>
      <c r="B28" s="71"/>
      <c r="C28" s="71"/>
      <c r="D28" s="71"/>
      <c r="E28" s="71"/>
      <c r="F28" s="71"/>
      <c r="G28" s="71"/>
      <c r="H28" s="72"/>
    </row>
    <row r="29" spans="1:15" ht="51" customHeight="1">
      <c r="A29" s="94"/>
      <c r="B29" s="95"/>
      <c r="C29" s="95"/>
      <c r="D29" s="95"/>
      <c r="E29" s="95"/>
      <c r="F29" s="95"/>
      <c r="G29" s="95"/>
      <c r="H29" s="96"/>
    </row>
    <row r="30" spans="1:15" ht="33" customHeight="1">
      <c r="C30" s="7"/>
    </row>
    <row r="31" spans="1:15" ht="27" customHeight="1">
      <c r="A31" s="1" t="s">
        <v>19</v>
      </c>
      <c r="C31" s="7"/>
    </row>
    <row r="32" spans="1:15" ht="39.75" customHeight="1">
      <c r="B32" s="48" t="s">
        <v>17</v>
      </c>
      <c r="C32" s="49"/>
      <c r="D32" s="15" t="s">
        <v>32</v>
      </c>
      <c r="E32" s="36" t="s">
        <v>35</v>
      </c>
      <c r="F32" s="29" t="s">
        <v>34</v>
      </c>
      <c r="G32" s="28" t="s">
        <v>33</v>
      </c>
      <c r="H32" s="28" t="s">
        <v>40</v>
      </c>
      <c r="I32" s="28" t="s">
        <v>39</v>
      </c>
      <c r="J32" s="7" t="s">
        <v>4</v>
      </c>
    </row>
    <row r="33" spans="1:15" ht="27.75" customHeight="1">
      <c r="B33" s="93">
        <f>F17</f>
        <v>44816</v>
      </c>
      <c r="C33" s="93"/>
      <c r="D33" s="16">
        <f>MAX(G20:G26)</f>
        <v>0.28125</v>
      </c>
      <c r="E33" s="37">
        <f>SUM(G19:G26)</f>
        <v>0.84375</v>
      </c>
      <c r="F33" s="17">
        <f>COUNT(F20,F22,F24,F26)</f>
        <v>3</v>
      </c>
      <c r="G33" s="121">
        <f>E33*24*600</f>
        <v>12150</v>
      </c>
      <c r="H33" s="122">
        <f>IF(D15&lt;&gt;"",E33*24*400)</f>
        <v>8100</v>
      </c>
      <c r="I33" s="122" t="b">
        <f>IF(AND(D15="",F33&gt;1),(G33/F33+G33/F33*(F33-1)/600*400))</f>
        <v>0</v>
      </c>
    </row>
    <row r="34" spans="1:15" ht="27.75" customHeight="1">
      <c r="B34" s="93">
        <f>H17</f>
        <v>44817</v>
      </c>
      <c r="C34" s="93"/>
      <c r="D34" s="16">
        <f>MAX(I20:I26)</f>
        <v>0.33333333333333337</v>
      </c>
      <c r="E34" s="37">
        <f>SUM(I19:I26)</f>
        <v>0.66666666666666674</v>
      </c>
      <c r="F34" s="17">
        <f>COUNT(H20,H22,H24,H26)</f>
        <v>2</v>
      </c>
      <c r="G34" s="121">
        <f>E34*24*600</f>
        <v>9600</v>
      </c>
      <c r="H34" s="122">
        <f>IF(D15&lt;&gt;"",E34*24*400)</f>
        <v>6400</v>
      </c>
      <c r="I34" s="122" t="b">
        <f>IF(AND(D15="",F34&gt;1),(G34/F34+G34/F34*(F34-1)/600*400))</f>
        <v>0</v>
      </c>
    </row>
    <row r="35" spans="1:15" ht="27.75" customHeight="1">
      <c r="B35" s="93">
        <f>J17</f>
        <v>44818</v>
      </c>
      <c r="C35" s="93"/>
      <c r="D35" s="16">
        <f>MAX(K20:K26)</f>
        <v>0.10416666666666663</v>
      </c>
      <c r="E35" s="37">
        <f>SUM(K19:K26)</f>
        <v>0.20833333333333326</v>
      </c>
      <c r="F35" s="17">
        <f>COUNT(J19,J21,J23,J25)</f>
        <v>2</v>
      </c>
      <c r="G35" s="121">
        <f>E35*24*600</f>
        <v>2999.9999999999991</v>
      </c>
      <c r="H35" s="122">
        <f>IF(D15&lt;&gt;"",E35*24*400)</f>
        <v>1999.9999999999993</v>
      </c>
      <c r="I35" s="122" t="b">
        <f>IF(AND(D15="",F35&gt;1),(G35/F35+G35/F35*(F35-1)/600*400))</f>
        <v>0</v>
      </c>
    </row>
    <row r="36" spans="1:15" ht="27.75" customHeight="1">
      <c r="B36" s="93">
        <f>L17</f>
        <v>44819</v>
      </c>
      <c r="C36" s="93"/>
      <c r="D36" s="16">
        <f>MAX(M20:M26)</f>
        <v>0</v>
      </c>
      <c r="E36" s="37">
        <f>SUM(M19:M26)</f>
        <v>0</v>
      </c>
      <c r="F36" s="17">
        <f>COUNT(L20,L22,L24,L26)</f>
        <v>0</v>
      </c>
      <c r="G36" s="121">
        <f>E36*24*600</f>
        <v>0</v>
      </c>
      <c r="H36" s="122">
        <f>IF(D15&lt;&gt;"",E36*24*400)</f>
        <v>0</v>
      </c>
      <c r="I36" s="122" t="b">
        <f>IF(AND(D15="",F36&gt;1),(G36/F36+G36/F36*(F36-1)/600*400))</f>
        <v>0</v>
      </c>
    </row>
    <row r="37" spans="1:15" ht="27.75" customHeight="1">
      <c r="B37" s="93">
        <f>N17</f>
        <v>44820</v>
      </c>
      <c r="C37" s="93"/>
      <c r="D37" s="16">
        <f>MAX(O20:O26)</f>
        <v>0</v>
      </c>
      <c r="E37" s="38">
        <f>SUM(O19:O26)</f>
        <v>0</v>
      </c>
      <c r="F37" s="17">
        <f>COUNT(N20,N22,N24,N26)</f>
        <v>0</v>
      </c>
      <c r="G37" s="121">
        <f>E37*24*600</f>
        <v>0</v>
      </c>
      <c r="H37" s="122">
        <f>IF(D15&lt;&gt;"",E37*24*400)</f>
        <v>0</v>
      </c>
      <c r="I37" s="122" t="b">
        <f>IF(AND(D15="",F37&gt;1),(G37/F37+G37/F37*(F37-1)/600*400))</f>
        <v>0</v>
      </c>
      <c r="K37" s="17"/>
    </row>
    <row r="38" spans="1:15" ht="27.75" customHeight="1">
      <c r="B38" s="44" t="s">
        <v>2</v>
      </c>
      <c r="C38" s="45"/>
      <c r="D38" s="18">
        <f>SUM(D33:D37)</f>
        <v>0.71875</v>
      </c>
      <c r="E38" s="18">
        <f>SUM(E33:E37)</f>
        <v>1.71875</v>
      </c>
      <c r="F38" s="19"/>
      <c r="G38" s="123">
        <f>SUM(G33:G37)</f>
        <v>24750</v>
      </c>
      <c r="H38" s="123">
        <f>SUM(H33:H37)</f>
        <v>16500</v>
      </c>
      <c r="I38" s="123">
        <f>SUM(I33:I37)</f>
        <v>0</v>
      </c>
    </row>
    <row r="39" spans="1:15" ht="32.1" customHeight="1">
      <c r="C39" s="1" t="s">
        <v>18</v>
      </c>
      <c r="G39" s="124">
        <f>G38*1.1</f>
        <v>27225.000000000004</v>
      </c>
      <c r="H39" s="124">
        <f>H38*1.1</f>
        <v>18150</v>
      </c>
      <c r="I39" s="124">
        <f>I38*1.1</f>
        <v>0</v>
      </c>
    </row>
    <row r="41" spans="1:15">
      <c r="A41" s="24" t="s">
        <v>28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ht="15" customHeight="1">
      <c r="A42" s="24" t="s">
        <v>29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1:15" ht="15" customHeight="1">
      <c r="A43" s="24" t="s">
        <v>30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>
      <c r="A44" s="24" t="s">
        <v>31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6" spans="1:15" ht="16.5">
      <c r="A46" s="91" t="s">
        <v>23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5" ht="13.5" customHeight="1">
      <c r="A47" s="92" t="s">
        <v>27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</row>
    <row r="48" spans="1:15">
      <c r="A48" s="2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0"/>
    </row>
    <row r="49" spans="1:15">
      <c r="A49" s="2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0"/>
    </row>
  </sheetData>
  <mergeCells count="55">
    <mergeCell ref="B37:C37"/>
    <mergeCell ref="B38:C38"/>
    <mergeCell ref="A46:O46"/>
    <mergeCell ref="A47:O47"/>
    <mergeCell ref="A29:H29"/>
    <mergeCell ref="B32:C32"/>
    <mergeCell ref="B33:C33"/>
    <mergeCell ref="B34:C34"/>
    <mergeCell ref="B35:C35"/>
    <mergeCell ref="B36:C36"/>
    <mergeCell ref="A25:B25"/>
    <mergeCell ref="C25:C26"/>
    <mergeCell ref="D25:D26"/>
    <mergeCell ref="E25:E26"/>
    <mergeCell ref="A26:B26"/>
    <mergeCell ref="A28:H28"/>
    <mergeCell ref="A21:B21"/>
    <mergeCell ref="C21:C22"/>
    <mergeCell ref="D21:D22"/>
    <mergeCell ref="E21:E22"/>
    <mergeCell ref="A22:B22"/>
    <mergeCell ref="A23:B23"/>
    <mergeCell ref="C23:C24"/>
    <mergeCell ref="D23:D24"/>
    <mergeCell ref="E23:E24"/>
    <mergeCell ref="A24:B24"/>
    <mergeCell ref="J17:K17"/>
    <mergeCell ref="L17:M17"/>
    <mergeCell ref="N17:O17"/>
    <mergeCell ref="A19:B19"/>
    <mergeCell ref="C19:C20"/>
    <mergeCell ref="D19:D20"/>
    <mergeCell ref="E19:E20"/>
    <mergeCell ref="A20:B20"/>
    <mergeCell ref="A13:C13"/>
    <mergeCell ref="D13:I13"/>
    <mergeCell ref="A15:C15"/>
    <mergeCell ref="C17:C18"/>
    <mergeCell ref="D17:D18"/>
    <mergeCell ref="E17:E18"/>
    <mergeCell ref="F17:G17"/>
    <mergeCell ref="H17:I17"/>
    <mergeCell ref="A9:C9"/>
    <mergeCell ref="D9:I9"/>
    <mergeCell ref="A10:C10"/>
    <mergeCell ref="D10:I10"/>
    <mergeCell ref="A11:B12"/>
    <mergeCell ref="D11:I11"/>
    <mergeCell ref="D12:I12"/>
    <mergeCell ref="H6:I6"/>
    <mergeCell ref="A7:C8"/>
    <mergeCell ref="E7:F7"/>
    <mergeCell ref="G7:I7"/>
    <mergeCell ref="E8:F8"/>
    <mergeCell ref="G8:I8"/>
  </mergeCells>
  <phoneticPr fontId="23"/>
  <dataValidations count="3">
    <dataValidation type="list" allowBlank="1" showInputMessage="1" showErrorMessage="1" sqref="A3" xr:uid="{8D736849-53AE-4FC0-B8BD-058114917EF2}">
      <formula1>"レ,　"</formula1>
    </dataValidation>
    <dataValidation type="list" allowBlank="1" showInputMessage="1" showErrorMessage="1" sqref="C19:C26" xr:uid="{C472C8CB-B0CD-4697-AF60-6C66CDBEAEE6}">
      <formula1>"男,女"</formula1>
    </dataValidation>
    <dataValidation type="list" allowBlank="1" showInputMessage="1" showErrorMessage="1" sqref="D15" xr:uid="{6F8C75DD-AF77-42CB-8745-28D83D803D40}">
      <formula1>"〇,　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cellComments="asDisplayed" horizontalDpi="4800" verticalDpi="48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551E-7B0B-4499-8793-CBC5AE75B813}">
  <sheetPr>
    <pageSetUpPr fitToPage="1"/>
  </sheetPr>
  <dimension ref="A1:O49"/>
  <sheetViews>
    <sheetView tabSelected="1" zoomScaleNormal="100" workbookViewId="0">
      <selection activeCell="B5" sqref="B5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4.625" style="1" customWidth="1"/>
    <col min="4" max="4" width="13.125" style="1" customWidth="1"/>
    <col min="5" max="5" width="11" style="1" customWidth="1"/>
    <col min="6" max="6" width="9.5" style="1" bestFit="1" customWidth="1"/>
    <col min="7" max="7" width="10.5" style="1" bestFit="1" customWidth="1"/>
    <col min="8" max="8" width="9" style="1" bestFit="1" customWidth="1"/>
    <col min="9" max="9" width="10.5" style="1" bestFit="1" customWidth="1"/>
    <col min="10" max="10" width="9" style="1" bestFit="1" customWidth="1"/>
    <col min="11" max="11" width="10.75" style="1" bestFit="1" customWidth="1"/>
    <col min="12" max="12" width="8.875" style="1"/>
    <col min="13" max="13" width="9" style="1" bestFit="1" customWidth="1"/>
    <col min="14" max="15" width="0" style="1" hidden="1" customWidth="1"/>
    <col min="16" max="16384" width="8.875" style="1"/>
  </cols>
  <sheetData>
    <row r="1" spans="1:13" ht="45.75" customHeight="1">
      <c r="A1" s="22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.75" customHeight="1" thickBot="1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 thickBot="1">
      <c r="A3" s="41" t="s">
        <v>37</v>
      </c>
      <c r="B3" s="40" t="s">
        <v>41</v>
      </c>
      <c r="C3" s="21"/>
      <c r="D3" s="3"/>
      <c r="E3" s="3"/>
      <c r="F3" s="3"/>
      <c r="G3" s="3"/>
      <c r="H3" s="3"/>
      <c r="I3" s="3"/>
      <c r="J3" s="4"/>
      <c r="K3" s="2"/>
      <c r="L3" s="2"/>
      <c r="M3" s="2"/>
    </row>
    <row r="4" spans="1:13" ht="18.75" customHeight="1">
      <c r="A4" s="43"/>
      <c r="B4" s="42"/>
      <c r="C4" s="11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 thickBot="1"/>
    <row r="6" spans="1:13" ht="16.5" customHeight="1" thickBot="1">
      <c r="G6" s="39" t="s">
        <v>16</v>
      </c>
      <c r="H6" s="73"/>
      <c r="I6" s="74"/>
    </row>
    <row r="7" spans="1:13" ht="15.6" customHeight="1" thickBot="1">
      <c r="A7" s="61" t="s">
        <v>13</v>
      </c>
      <c r="B7" s="62"/>
      <c r="C7" s="63"/>
      <c r="D7" s="30" t="s">
        <v>8</v>
      </c>
      <c r="E7" s="75"/>
      <c r="F7" s="76"/>
      <c r="G7" s="58" t="s">
        <v>25</v>
      </c>
      <c r="H7" s="59"/>
      <c r="I7" s="60"/>
    </row>
    <row r="8" spans="1:13" ht="27.75" customHeight="1" thickBot="1">
      <c r="A8" s="61"/>
      <c r="B8" s="62"/>
      <c r="C8" s="63"/>
      <c r="D8" s="5" t="s">
        <v>6</v>
      </c>
      <c r="E8" s="118"/>
      <c r="F8" s="77"/>
      <c r="G8" s="99"/>
      <c r="H8" s="100"/>
      <c r="I8" s="101"/>
    </row>
    <row r="9" spans="1:13" ht="27.75" customHeight="1" thickBot="1">
      <c r="A9" s="61" t="s">
        <v>10</v>
      </c>
      <c r="B9" s="62"/>
      <c r="C9" s="63"/>
      <c r="D9" s="102"/>
      <c r="E9" s="103"/>
      <c r="F9" s="103"/>
      <c r="G9" s="104"/>
      <c r="H9" s="104"/>
      <c r="I9" s="105"/>
    </row>
    <row r="10" spans="1:13" ht="27.75" customHeight="1" thickBot="1">
      <c r="A10" s="61" t="s">
        <v>9</v>
      </c>
      <c r="B10" s="62"/>
      <c r="C10" s="63"/>
      <c r="D10" s="106"/>
      <c r="E10" s="106"/>
      <c r="F10" s="106"/>
      <c r="G10" s="106"/>
      <c r="H10" s="106"/>
      <c r="I10" s="107"/>
      <c r="J10" s="6"/>
    </row>
    <row r="11" spans="1:13" ht="27.75" customHeight="1">
      <c r="A11" s="78" t="s">
        <v>14</v>
      </c>
      <c r="B11" s="79"/>
      <c r="C11" s="97">
        <v>1</v>
      </c>
      <c r="D11" s="108"/>
      <c r="E11" s="108"/>
      <c r="F11" s="108"/>
      <c r="G11" s="108"/>
      <c r="H11" s="108"/>
      <c r="I11" s="109"/>
      <c r="J11" s="6"/>
    </row>
    <row r="12" spans="1:13" ht="27.75" customHeight="1" thickBot="1">
      <c r="A12" s="80"/>
      <c r="B12" s="81"/>
      <c r="C12" s="98">
        <v>2</v>
      </c>
      <c r="D12" s="106"/>
      <c r="E12" s="106"/>
      <c r="F12" s="106"/>
      <c r="G12" s="106"/>
      <c r="H12" s="106"/>
      <c r="I12" s="107"/>
      <c r="J12" s="6"/>
    </row>
    <row r="13" spans="1:13" ht="27.75" customHeight="1" thickBot="1">
      <c r="A13" s="64" t="s">
        <v>7</v>
      </c>
      <c r="B13" s="65"/>
      <c r="C13" s="66"/>
      <c r="D13" s="106"/>
      <c r="E13" s="106"/>
      <c r="F13" s="106"/>
      <c r="G13" s="106"/>
      <c r="H13" s="106"/>
      <c r="I13" s="107"/>
    </row>
    <row r="14" spans="1:13" ht="16.5" thickBot="1">
      <c r="A14" s="6"/>
      <c r="B14" s="6"/>
    </row>
    <row r="15" spans="1:13" ht="27.75" customHeight="1" thickBot="1">
      <c r="A15" s="54" t="s">
        <v>5</v>
      </c>
      <c r="B15" s="55"/>
      <c r="C15" s="67"/>
      <c r="D15" s="125"/>
    </row>
    <row r="16" spans="1:13" ht="20.25" customHeight="1" thickBot="1">
      <c r="C16" s="7"/>
      <c r="D16" s="8"/>
      <c r="F16" s="9" t="s">
        <v>24</v>
      </c>
    </row>
    <row r="17" spans="1:15" ht="18" customHeight="1" thickBot="1">
      <c r="A17" s="10" t="s">
        <v>22</v>
      </c>
      <c r="B17" s="11"/>
      <c r="C17" s="46" t="s">
        <v>21</v>
      </c>
      <c r="D17" s="50" t="s">
        <v>1</v>
      </c>
      <c r="E17" s="56" t="s">
        <v>0</v>
      </c>
      <c r="F17" s="82">
        <v>44816</v>
      </c>
      <c r="G17" s="83"/>
      <c r="H17" s="82">
        <f>F17+1</f>
        <v>44817</v>
      </c>
      <c r="I17" s="83"/>
      <c r="J17" s="82">
        <f t="shared" ref="J17" si="0">H17+1</f>
        <v>44818</v>
      </c>
      <c r="K17" s="83"/>
      <c r="L17" s="82">
        <f t="shared" ref="L17" si="1">J17+1</f>
        <v>44819</v>
      </c>
      <c r="M17" s="83"/>
      <c r="N17" s="82">
        <f t="shared" ref="N17" si="2">L17+1</f>
        <v>44820</v>
      </c>
      <c r="O17" s="83"/>
    </row>
    <row r="18" spans="1:15" ht="24.75" thickBot="1">
      <c r="A18" s="10" t="s">
        <v>20</v>
      </c>
      <c r="B18" s="11"/>
      <c r="C18" s="47"/>
      <c r="D18" s="51"/>
      <c r="E18" s="57"/>
      <c r="F18" s="12" t="s">
        <v>38</v>
      </c>
      <c r="G18" s="13" t="s">
        <v>3</v>
      </c>
      <c r="H18" s="12" t="s">
        <v>38</v>
      </c>
      <c r="I18" s="13" t="s">
        <v>3</v>
      </c>
      <c r="J18" s="12" t="s">
        <v>38</v>
      </c>
      <c r="K18" s="13" t="s">
        <v>3</v>
      </c>
      <c r="L18" s="12" t="s">
        <v>38</v>
      </c>
      <c r="M18" s="13" t="s">
        <v>3</v>
      </c>
      <c r="N18" s="12" t="s">
        <v>38</v>
      </c>
      <c r="O18" s="13" t="s">
        <v>3</v>
      </c>
    </row>
    <row r="19" spans="1:15" ht="15" customHeight="1">
      <c r="A19" s="110"/>
      <c r="B19" s="111"/>
      <c r="C19" s="87"/>
      <c r="D19" s="84"/>
      <c r="E19" s="52" t="str">
        <f>IF(D19="","",DATEDIF(D19,$F$17,"Y")&amp;"歳"&amp;DATEDIF(D19,$F$17,"YM")&amp;"ヶ月")</f>
        <v/>
      </c>
      <c r="F19" s="31"/>
      <c r="G19" s="14"/>
      <c r="H19" s="31"/>
      <c r="I19" s="14"/>
      <c r="J19" s="31"/>
      <c r="K19" s="14"/>
      <c r="L19" s="31"/>
      <c r="M19" s="14"/>
      <c r="N19" s="31"/>
      <c r="O19" s="14"/>
    </row>
    <row r="20" spans="1:15" ht="24" customHeight="1">
      <c r="A20" s="116"/>
      <c r="B20" s="117"/>
      <c r="C20" s="88"/>
      <c r="D20" s="85"/>
      <c r="E20" s="86"/>
      <c r="F20" s="34"/>
      <c r="G20" s="35" t="str">
        <f>IF($A20="","",F20-F19)</f>
        <v/>
      </c>
      <c r="H20" s="34"/>
      <c r="I20" s="35" t="str">
        <f>IF($A20="","",H20-H19)</f>
        <v/>
      </c>
      <c r="J20" s="32"/>
      <c r="K20" s="33" t="str">
        <f>IF($A20="","",J20-J19)</f>
        <v/>
      </c>
      <c r="L20" s="32"/>
      <c r="M20" s="33" t="str">
        <f>IF($A20="","",L20-L19)</f>
        <v/>
      </c>
      <c r="N20" s="32"/>
      <c r="O20" s="33" t="str">
        <f>IF($A20="","",N20-N19)</f>
        <v/>
      </c>
    </row>
    <row r="21" spans="1:15" ht="15" customHeight="1">
      <c r="A21" s="112"/>
      <c r="B21" s="113"/>
      <c r="C21" s="68"/>
      <c r="D21" s="89"/>
      <c r="E21" s="52" t="str">
        <f>IF(D21="","",DATEDIF(D21,$F$17,"Y")&amp;"歳"&amp;DATEDIF(D21,$F$17,"YM")&amp;"ヶ月")</f>
        <v/>
      </c>
      <c r="F21" s="31"/>
      <c r="G21" s="14"/>
      <c r="H21" s="31"/>
      <c r="I21" s="14"/>
      <c r="J21" s="31"/>
      <c r="K21" s="14"/>
      <c r="L21" s="31"/>
      <c r="M21" s="14"/>
      <c r="N21" s="31"/>
      <c r="O21" s="14"/>
    </row>
    <row r="22" spans="1:15" ht="23.25" customHeight="1">
      <c r="A22" s="119"/>
      <c r="B22" s="120"/>
      <c r="C22" s="69"/>
      <c r="D22" s="90"/>
      <c r="E22" s="86"/>
      <c r="F22" s="32"/>
      <c r="G22" s="33" t="str">
        <f>IF($A22="","",F22-F21)</f>
        <v/>
      </c>
      <c r="H22" s="32"/>
      <c r="I22" s="33" t="str">
        <f>IF($A22="","",H22-H21)</f>
        <v/>
      </c>
      <c r="J22" s="32"/>
      <c r="K22" s="33" t="str">
        <f>IF($A22="","",J22-J21)</f>
        <v/>
      </c>
      <c r="L22" s="32"/>
      <c r="M22" s="33" t="str">
        <f>IF($A22="","",L22-L21)</f>
        <v/>
      </c>
      <c r="N22" s="32"/>
      <c r="O22" s="33" t="str">
        <f>IF($A22="","",N22-N21)</f>
        <v/>
      </c>
    </row>
    <row r="23" spans="1:15" ht="15" customHeight="1">
      <c r="A23" s="112"/>
      <c r="B23" s="113"/>
      <c r="C23" s="68"/>
      <c r="D23" s="89"/>
      <c r="E23" s="52" t="str">
        <f>IF(D23="","",DATEDIF(D23,$F$17,"Y")&amp;"歳"&amp;DATEDIF(D23,$F$17,"YM")&amp;"ヶ月")</f>
        <v/>
      </c>
      <c r="F23" s="31"/>
      <c r="G23" s="14"/>
      <c r="H23" s="31"/>
      <c r="I23" s="14"/>
      <c r="J23" s="31"/>
      <c r="K23" s="14"/>
      <c r="L23" s="31"/>
      <c r="M23" s="14"/>
      <c r="N23" s="31"/>
      <c r="O23" s="14"/>
    </row>
    <row r="24" spans="1:15" ht="24" customHeight="1">
      <c r="A24" s="119"/>
      <c r="B24" s="120"/>
      <c r="C24" s="69"/>
      <c r="D24" s="90"/>
      <c r="E24" s="86"/>
      <c r="F24" s="32"/>
      <c r="G24" s="33" t="str">
        <f t="shared" ref="G24" si="3">IF($A24="","",F24-F23)</f>
        <v/>
      </c>
      <c r="H24" s="32"/>
      <c r="I24" s="33" t="str">
        <f t="shared" ref="I24" si="4">IF($A24="","",H24-H23)</f>
        <v/>
      </c>
      <c r="J24" s="32"/>
      <c r="K24" s="33" t="str">
        <f t="shared" ref="K24" si="5">IF($A24="","",J24-J23)</f>
        <v/>
      </c>
      <c r="L24" s="32"/>
      <c r="M24" s="33" t="str">
        <f t="shared" ref="M24" si="6">IF($A24="","",L24-L23)</f>
        <v/>
      </c>
      <c r="N24" s="32"/>
      <c r="O24" s="33" t="str">
        <f t="shared" ref="O24" si="7">IF($A24="","",N24-N23)</f>
        <v/>
      </c>
    </row>
    <row r="25" spans="1:15" ht="15" customHeight="1">
      <c r="A25" s="112"/>
      <c r="B25" s="113"/>
      <c r="C25" s="68"/>
      <c r="D25" s="89"/>
      <c r="E25" s="52" t="str">
        <f>IF(D25="","",DATEDIF(D25,$F$17,"Y")&amp;"歳"&amp;DATEDIF(D25,$F$17,"YM")&amp;"ヶ月")</f>
        <v/>
      </c>
      <c r="F25" s="31"/>
      <c r="G25" s="14"/>
      <c r="H25" s="31"/>
      <c r="I25" s="14"/>
      <c r="J25" s="31"/>
      <c r="K25" s="14"/>
      <c r="L25" s="31"/>
      <c r="M25" s="14"/>
      <c r="N25" s="31"/>
      <c r="O25" s="14"/>
    </row>
    <row r="26" spans="1:15" ht="24" customHeight="1">
      <c r="A26" s="119"/>
      <c r="B26" s="120"/>
      <c r="C26" s="69"/>
      <c r="D26" s="90"/>
      <c r="E26" s="53"/>
      <c r="F26" s="32"/>
      <c r="G26" s="33" t="str">
        <f t="shared" ref="G26" si="8">IF($A26="","",F26-F25)</f>
        <v/>
      </c>
      <c r="H26" s="32"/>
      <c r="I26" s="33" t="str">
        <f t="shared" ref="I26" si="9">IF($A26="","",H26-H25)</f>
        <v/>
      </c>
      <c r="J26" s="32"/>
      <c r="K26" s="33" t="str">
        <f t="shared" ref="K26" si="10">IF($A26="","",J26-J25)</f>
        <v/>
      </c>
      <c r="L26" s="32"/>
      <c r="M26" s="33" t="str">
        <f t="shared" ref="M26" si="11">IF($A26="","",L26-L25)</f>
        <v/>
      </c>
      <c r="N26" s="32"/>
      <c r="O26" s="33" t="str">
        <f t="shared" ref="O26" si="12">IF($A26="","",N26-N25)</f>
        <v/>
      </c>
    </row>
    <row r="27" spans="1:15">
      <c r="C27" s="7"/>
    </row>
    <row r="28" spans="1:15">
      <c r="A28" s="70" t="s">
        <v>15</v>
      </c>
      <c r="B28" s="71"/>
      <c r="C28" s="71"/>
      <c r="D28" s="71"/>
      <c r="E28" s="71"/>
      <c r="F28" s="71"/>
      <c r="G28" s="71"/>
      <c r="H28" s="72"/>
    </row>
    <row r="29" spans="1:15" ht="51" customHeight="1">
      <c r="A29" s="94"/>
      <c r="B29" s="95"/>
      <c r="C29" s="95"/>
      <c r="D29" s="95"/>
      <c r="E29" s="95"/>
      <c r="F29" s="95"/>
      <c r="G29" s="95"/>
      <c r="H29" s="96"/>
    </row>
    <row r="30" spans="1:15" ht="33" customHeight="1">
      <c r="C30" s="7"/>
    </row>
    <row r="31" spans="1:15" ht="27" customHeight="1">
      <c r="A31" s="1" t="s">
        <v>19</v>
      </c>
      <c r="C31" s="7"/>
    </row>
    <row r="32" spans="1:15" ht="39.75" customHeight="1">
      <c r="B32" s="48" t="s">
        <v>17</v>
      </c>
      <c r="C32" s="49"/>
      <c r="D32" s="15" t="s">
        <v>32</v>
      </c>
      <c r="E32" s="36" t="s">
        <v>35</v>
      </c>
      <c r="F32" s="29" t="s">
        <v>34</v>
      </c>
      <c r="G32" s="28" t="s">
        <v>33</v>
      </c>
      <c r="H32" s="28" t="s">
        <v>40</v>
      </c>
      <c r="I32" s="28" t="s">
        <v>39</v>
      </c>
      <c r="J32" s="7" t="s">
        <v>4</v>
      </c>
    </row>
    <row r="33" spans="1:15" ht="27.75" customHeight="1">
      <c r="B33" s="93">
        <f>F17</f>
        <v>44816</v>
      </c>
      <c r="C33" s="93"/>
      <c r="D33" s="16">
        <f>MAX(G20:G26)</f>
        <v>0</v>
      </c>
      <c r="E33" s="37">
        <f>SUM(G19:G26)</f>
        <v>0</v>
      </c>
      <c r="F33" s="17">
        <f>COUNT(F20,F22,F24,F26)</f>
        <v>0</v>
      </c>
      <c r="G33" s="121">
        <f>E33*24*600</f>
        <v>0</v>
      </c>
      <c r="H33" s="122" t="b">
        <f>IF(D15&lt;&gt;"",E33*24*400)</f>
        <v>0</v>
      </c>
      <c r="I33" s="122" t="b">
        <f>IF(AND(D15="",F33&gt;1),(G33/F33+G33/F33*(F33-1)/600*400))</f>
        <v>0</v>
      </c>
    </row>
    <row r="34" spans="1:15" ht="27.75" customHeight="1">
      <c r="B34" s="93">
        <f>H17</f>
        <v>44817</v>
      </c>
      <c r="C34" s="93"/>
      <c r="D34" s="16">
        <f>MAX(I20:I26)</f>
        <v>0</v>
      </c>
      <c r="E34" s="37">
        <f>SUM(I19:I26)</f>
        <v>0</v>
      </c>
      <c r="F34" s="17">
        <f>COUNT(H20,H22,H24,H26)</f>
        <v>0</v>
      </c>
      <c r="G34" s="121">
        <f>E34*24*600</f>
        <v>0</v>
      </c>
      <c r="H34" s="122" t="b">
        <f>IF(D15&lt;&gt;"",E34*24*400)</f>
        <v>0</v>
      </c>
      <c r="I34" s="122" t="b">
        <f>IF(AND(D15="",F34&gt;1),(G34/F34+G34/F34*(F34-1)/600*400))</f>
        <v>0</v>
      </c>
    </row>
    <row r="35" spans="1:15" ht="27.75" customHeight="1">
      <c r="B35" s="93">
        <f>J17</f>
        <v>44818</v>
      </c>
      <c r="C35" s="93"/>
      <c r="D35" s="16">
        <f>MAX(K20:K26)</f>
        <v>0</v>
      </c>
      <c r="E35" s="37">
        <f>SUM(K19:K26)</f>
        <v>0</v>
      </c>
      <c r="F35" s="17">
        <f>COUNT(J19,J21,J23,J25)</f>
        <v>0</v>
      </c>
      <c r="G35" s="121">
        <f>E35*24*600</f>
        <v>0</v>
      </c>
      <c r="H35" s="122" t="b">
        <f>IF(D15&lt;&gt;"",E35*24*400)</f>
        <v>0</v>
      </c>
      <c r="I35" s="122" t="b">
        <f>IF(AND(D15="",F35&gt;1),(G35/F35+G35/F35*(F35-1)/600*400))</f>
        <v>0</v>
      </c>
    </row>
    <row r="36" spans="1:15" ht="27.75" customHeight="1">
      <c r="B36" s="93">
        <f>L17</f>
        <v>44819</v>
      </c>
      <c r="C36" s="93"/>
      <c r="D36" s="16">
        <f>MAX(M20:M26)</f>
        <v>0</v>
      </c>
      <c r="E36" s="37">
        <f>SUM(M19:M26)</f>
        <v>0</v>
      </c>
      <c r="F36" s="17">
        <f>COUNT(L20,L22,L24,L26)</f>
        <v>0</v>
      </c>
      <c r="G36" s="121">
        <f>E36*24*600</f>
        <v>0</v>
      </c>
      <c r="H36" s="122" t="b">
        <f>IF(D15&lt;&gt;"",E36*24*400)</f>
        <v>0</v>
      </c>
      <c r="I36" s="122" t="b">
        <f>IF(AND(D15="",F36&gt;1),(G36/F36+G36/F36*(F36-1)/600*400))</f>
        <v>0</v>
      </c>
    </row>
    <row r="37" spans="1:15" ht="27.75" customHeight="1">
      <c r="B37" s="93">
        <f>N17</f>
        <v>44820</v>
      </c>
      <c r="C37" s="93"/>
      <c r="D37" s="16">
        <f>MAX(O20:O26)</f>
        <v>0</v>
      </c>
      <c r="E37" s="38">
        <f>SUM(O19:O26)</f>
        <v>0</v>
      </c>
      <c r="F37" s="17">
        <f>COUNT(N20,N22,N24,N26)</f>
        <v>0</v>
      </c>
      <c r="G37" s="121">
        <f>E37*24*600</f>
        <v>0</v>
      </c>
      <c r="H37" s="122" t="b">
        <f>IF(D15&lt;&gt;"",E37*24*400)</f>
        <v>0</v>
      </c>
      <c r="I37" s="122" t="b">
        <f>IF(AND(D15="",F37&gt;1),(G37/F37+G37/F37*(F37-1)/600*400))</f>
        <v>0</v>
      </c>
      <c r="K37" s="17"/>
    </row>
    <row r="38" spans="1:15" ht="27.75" customHeight="1">
      <c r="B38" s="44" t="s">
        <v>2</v>
      </c>
      <c r="C38" s="45"/>
      <c r="D38" s="18">
        <f>SUM(D33:D37)</f>
        <v>0</v>
      </c>
      <c r="E38" s="18">
        <f>SUM(E33:E37)</f>
        <v>0</v>
      </c>
      <c r="F38" s="19"/>
      <c r="G38" s="123">
        <f>SUM(G33:G37)</f>
        <v>0</v>
      </c>
      <c r="H38" s="123">
        <f>SUM(H33:H37)</f>
        <v>0</v>
      </c>
      <c r="I38" s="123">
        <f>SUM(I33:I37)</f>
        <v>0</v>
      </c>
    </row>
    <row r="39" spans="1:15" ht="32.1" customHeight="1">
      <c r="C39" s="1" t="s">
        <v>18</v>
      </c>
      <c r="G39" s="124">
        <f>G38*1.1</f>
        <v>0</v>
      </c>
      <c r="H39" s="124">
        <f>H38*1.1</f>
        <v>0</v>
      </c>
      <c r="I39" s="124">
        <f>I38*1.1</f>
        <v>0</v>
      </c>
    </row>
    <row r="41" spans="1:15">
      <c r="A41" s="24" t="s">
        <v>28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ht="15" customHeight="1">
      <c r="A42" s="24" t="s">
        <v>29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1:15" ht="15" customHeight="1">
      <c r="A43" s="24" t="s">
        <v>30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>
      <c r="A44" s="24" t="s">
        <v>31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6" spans="1:15" ht="16.5">
      <c r="A46" s="91" t="s">
        <v>23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5" ht="13.5" customHeight="1">
      <c r="A47" s="92" t="s">
        <v>27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</row>
    <row r="48" spans="1:15">
      <c r="A48" s="2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0"/>
    </row>
    <row r="49" spans="1:15">
      <c r="A49" s="2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0"/>
    </row>
  </sheetData>
  <mergeCells count="55">
    <mergeCell ref="A46:O46"/>
    <mergeCell ref="A47:O47"/>
    <mergeCell ref="G8:I8"/>
    <mergeCell ref="G7:I7"/>
    <mergeCell ref="B33:C33"/>
    <mergeCell ref="B34:C34"/>
    <mergeCell ref="B35:C35"/>
    <mergeCell ref="B36:C36"/>
    <mergeCell ref="B37:C37"/>
    <mergeCell ref="B38:C38"/>
    <mergeCell ref="D25:D26"/>
    <mergeCell ref="E25:E26"/>
    <mergeCell ref="A29:H29"/>
    <mergeCell ref="B32:C32"/>
    <mergeCell ref="D23:D24"/>
    <mergeCell ref="E23:E24"/>
    <mergeCell ref="A24:B24"/>
    <mergeCell ref="A21:B21"/>
    <mergeCell ref="C21:C22"/>
    <mergeCell ref="A23:B23"/>
    <mergeCell ref="C23:C24"/>
    <mergeCell ref="A20:B20"/>
    <mergeCell ref="H17:I17"/>
    <mergeCell ref="A19:B19"/>
    <mergeCell ref="C19:C20"/>
    <mergeCell ref="D21:D22"/>
    <mergeCell ref="E21:E22"/>
    <mergeCell ref="A22:B22"/>
    <mergeCell ref="F17:G17"/>
    <mergeCell ref="J17:K17"/>
    <mergeCell ref="L17:M17"/>
    <mergeCell ref="N17:O17"/>
    <mergeCell ref="D19:D20"/>
    <mergeCell ref="E19:E20"/>
    <mergeCell ref="A11:B12"/>
    <mergeCell ref="A15:C15"/>
    <mergeCell ref="C17:C18"/>
    <mergeCell ref="D17:D18"/>
    <mergeCell ref="E17:E18"/>
    <mergeCell ref="A25:B25"/>
    <mergeCell ref="C25:C26"/>
    <mergeCell ref="A26:B26"/>
    <mergeCell ref="A28:H28"/>
    <mergeCell ref="H6:I6"/>
    <mergeCell ref="A13:C13"/>
    <mergeCell ref="D13:I13"/>
    <mergeCell ref="A7:C8"/>
    <mergeCell ref="E7:F7"/>
    <mergeCell ref="E8:F8"/>
    <mergeCell ref="A9:C9"/>
    <mergeCell ref="D9:I9"/>
    <mergeCell ref="A10:C10"/>
    <mergeCell ref="D10:I10"/>
    <mergeCell ref="D11:I11"/>
    <mergeCell ref="D12:I12"/>
  </mergeCells>
  <phoneticPr fontId="23"/>
  <dataValidations count="3">
    <dataValidation type="list" allowBlank="1" showInputMessage="1" showErrorMessage="1" sqref="D15" xr:uid="{4C9489F6-C1F1-493A-9320-34887C486753}">
      <formula1>"〇,　"</formula1>
    </dataValidation>
    <dataValidation type="list" allowBlank="1" showInputMessage="1" showErrorMessage="1" sqref="C19:C26" xr:uid="{1B1EF648-CEBB-4E1D-90FE-3014C0A290BD}">
      <formula1>"男,女"</formula1>
    </dataValidation>
    <dataValidation type="list" allowBlank="1" showInputMessage="1" showErrorMessage="1" sqref="A3" xr:uid="{60DEF2FE-8327-4919-85F1-F434B476C15B}">
      <formula1>"レ,　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cellComments="asDisplayed" horizontalDpi="4800" verticalDpi="48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記入用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kawachi</dc:creator>
  <cp:lastModifiedBy>佐藤 京介</cp:lastModifiedBy>
  <cp:lastPrinted>2022-06-29T04:41:38Z</cp:lastPrinted>
  <dcterms:created xsi:type="dcterms:W3CDTF">2013-06-06T05:26:19Z</dcterms:created>
  <dcterms:modified xsi:type="dcterms:W3CDTF">2022-06-29T05:27:47Z</dcterms:modified>
</cp:coreProperties>
</file>